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01 UFRW1\T01 Grundlagen Einführung\UFRW1 FMOD\"/>
    </mc:Choice>
  </mc:AlternateContent>
  <bookViews>
    <workbookView xWindow="-120" yWindow="-120" windowWidth="29040" windowHeight="16440"/>
  </bookViews>
  <sheets>
    <sheet name="Antworten" sheetId="1" r:id="rId1"/>
  </sheets>
  <externalReferences>
    <externalReference r:id="rId2"/>
  </externalReferences>
  <definedNames>
    <definedName name="Ankreuzen">'[1]P-x'!$D$71:$D$72</definedName>
    <definedName name="AntwortenÖL_1">Antworten!$U$181:$U$204</definedName>
    <definedName name="AntwortenÖL_2">Antworten!$U$207:$U$216</definedName>
    <definedName name="AntwortenÖL_3">Antworten!$U$219:$U$242</definedName>
    <definedName name="AUFG">'[1]AUFG-Liste'!$A$1:$A$200</definedName>
    <definedName name="D_NAME">Antworten!$C$177</definedName>
    <definedName name="_xlnm.Print_Area" localSheetId="0">Antworten!$A$1:$AQ$172</definedName>
    <definedName name="EK" localSheetId="0">Antworten!$C$5</definedName>
    <definedName name="FB_1">Antworten!$C$6:$AX$168</definedName>
    <definedName name="GK" localSheetId="0">Antworten!#REF!</definedName>
    <definedName name="GR">[1]Gruppe!$B$24:$B$35</definedName>
    <definedName name="KL">[1]Gruppe!$B$21:$B$21</definedName>
    <definedName name="KLL">[1]Gruppe!$B$21:$D$21</definedName>
    <definedName name="KNR">Antworten!$AR$1</definedName>
    <definedName name="L_KNR">Antworten!$C$176</definedName>
    <definedName name="NACHNAME_Vorname">Antworten!$AR$1</definedName>
    <definedName name="PRFG_Art">[1]Gruppe!$E$24:$E$29</definedName>
    <definedName name="S_NAME">Antworten!$C$175</definedName>
    <definedName name="SNAME">Antworten!$C$171</definedName>
    <definedName name="SPI_gPKTE">Antworten!$AW$5</definedName>
    <definedName name="SPI_KOMP">Antworten!$AX$5</definedName>
    <definedName name="SPI_mPKTE">Antworten!$AU$5</definedName>
    <definedName name="Text1" localSheetId="0">Antworten!$C$119</definedName>
    <definedName name="Text10" localSheetId="0">Antworten!#REF!</definedName>
    <definedName name="Text11" localSheetId="0">Antworten!$Z$135</definedName>
    <definedName name="Text12" localSheetId="0">Antworten!#REF!</definedName>
    <definedName name="Text13" localSheetId="0">Antworten!$R$139</definedName>
    <definedName name="Text14" localSheetId="0">Antworten!$R$140</definedName>
    <definedName name="Text15" localSheetId="0">Antworten!$R$141</definedName>
    <definedName name="Text16" localSheetId="0">Antworten!$R$142</definedName>
    <definedName name="Text17" localSheetId="0">Antworten!$R$143</definedName>
    <definedName name="Text18" localSheetId="0">Antworten!$R$144</definedName>
    <definedName name="Text19" localSheetId="0">Antworten!$R$145</definedName>
    <definedName name="Text2" localSheetId="0">Antworten!$I$120</definedName>
    <definedName name="Text20" localSheetId="0">Antworten!$C$149</definedName>
    <definedName name="Text21" localSheetId="0">Antworten!#REF!</definedName>
    <definedName name="Text22" localSheetId="0">Antworten!#REF!</definedName>
    <definedName name="Text23" localSheetId="0">Antworten!#REF!</definedName>
    <definedName name="Text24" localSheetId="0">Antworten!#REF!</definedName>
    <definedName name="Text25" localSheetId="0">Antworten!#REF!</definedName>
    <definedName name="Text26" localSheetId="0">Antworten!#REF!</definedName>
    <definedName name="Text27" localSheetId="0">Antworten!#REF!</definedName>
    <definedName name="Text28" localSheetId="0">Antworten!#REF!</definedName>
    <definedName name="Text29" localSheetId="0">Antworten!$R$161</definedName>
    <definedName name="Text3" localSheetId="0">Antworten!#REF!</definedName>
    <definedName name="Text30" localSheetId="0">Antworten!$C$161</definedName>
    <definedName name="Text31" localSheetId="0">Antworten!#REF!</definedName>
    <definedName name="Text32" localSheetId="0">Antworten!#REF!</definedName>
    <definedName name="Text33" localSheetId="0">Antworten!#REF!</definedName>
    <definedName name="Text34" localSheetId="0">Antworten!$O$166</definedName>
    <definedName name="Text35" localSheetId="0">Antworten!$P$8</definedName>
    <definedName name="Text36" localSheetId="0">Antworten!$H$10</definedName>
    <definedName name="Text37" localSheetId="0">Antworten!$L$11</definedName>
    <definedName name="Text38" localSheetId="0">Antworten!$AC$13</definedName>
    <definedName name="Text39" localSheetId="0">Antworten!#REF!</definedName>
    <definedName name="Text4" localSheetId="0">Antworten!$C$122</definedName>
    <definedName name="Text40" localSheetId="0">Antworten!#REF!</definedName>
    <definedName name="Text41" localSheetId="0">Antworten!$C$33</definedName>
    <definedName name="Text42" localSheetId="0">Antworten!$D$33</definedName>
    <definedName name="Text43" localSheetId="0">Antworten!$D$55</definedName>
    <definedName name="Text44" localSheetId="0">Antworten!$AG$55</definedName>
    <definedName name="Text45" localSheetId="0">Antworten!#REF!</definedName>
    <definedName name="Text46" localSheetId="0">Antworten!$K$60</definedName>
    <definedName name="Text47" localSheetId="0">Antworten!$C$61</definedName>
    <definedName name="Text48" localSheetId="0">Antworten!#REF!</definedName>
    <definedName name="Text49" localSheetId="0">Antworten!#REF!</definedName>
    <definedName name="Text5" localSheetId="0">Antworten!#REF!</definedName>
    <definedName name="Text50" localSheetId="0">Antworten!$U$65</definedName>
    <definedName name="Text51" localSheetId="0">Antworten!$D$69</definedName>
    <definedName name="Text52" localSheetId="0">Antworten!$O$73</definedName>
    <definedName name="Text53" localSheetId="0">Antworten!$J$75</definedName>
    <definedName name="Text54" localSheetId="0">Antworten!$X$75</definedName>
    <definedName name="Text55" localSheetId="0">Antworten!$H$76</definedName>
    <definedName name="Text56" localSheetId="0">Antworten!$S$77</definedName>
    <definedName name="Text57" localSheetId="0">Antworten!$P$78</definedName>
    <definedName name="Text58" localSheetId="0">Antworten!$Y$78</definedName>
    <definedName name="Text59" localSheetId="0">Antworten!$I$79</definedName>
    <definedName name="Text6" localSheetId="0">Antworten!#REF!</definedName>
    <definedName name="Text60" localSheetId="0">Antworten!$D$83</definedName>
    <definedName name="Text61" localSheetId="0">Antworten!$J$88</definedName>
    <definedName name="Text62" localSheetId="0">Antworten!#REF!</definedName>
    <definedName name="Text63" localSheetId="0">Antworten!#REF!</definedName>
    <definedName name="Text64" localSheetId="0">Antworten!#REF!</definedName>
    <definedName name="Text65" localSheetId="0">Antworten!#REF!</definedName>
    <definedName name="Text66" localSheetId="0">Antworten!$I$99</definedName>
    <definedName name="Text67" localSheetId="0">Antworten!$O$100</definedName>
    <definedName name="Text68" localSheetId="0">Antworten!#REF!</definedName>
    <definedName name="Text69" localSheetId="0">Antworten!$K$102</definedName>
    <definedName name="Text7" localSheetId="0">Antworten!#REF!</definedName>
    <definedName name="Text70" localSheetId="0">Antworten!$D$103</definedName>
    <definedName name="Text71" localSheetId="0">Antworten!#REF!</definedName>
    <definedName name="Text72" localSheetId="0">Antworten!#REF!</definedName>
    <definedName name="Text73" localSheetId="0">Antworten!#REF!</definedName>
    <definedName name="Text74" localSheetId="0">Antworten!#REF!</definedName>
    <definedName name="Text75" localSheetId="0">Antworten!$C$115</definedName>
    <definedName name="Text8" localSheetId="0">Antworten!#REF!</definedName>
    <definedName name="Text9" localSheetId="0">Antworten!$D$129</definedName>
    <definedName name="XYZ" localSheetId="0">Antworten!$AO$1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75" i="1" l="1"/>
  <c r="AW169" i="1"/>
  <c r="D242" i="1" l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6" i="1"/>
  <c r="D215" i="1"/>
  <c r="D214" i="1"/>
  <c r="D213" i="1"/>
  <c r="D212" i="1"/>
  <c r="D211" i="1"/>
  <c r="D210" i="1"/>
  <c r="D209" i="1"/>
  <c r="D208" i="1"/>
  <c r="D207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AQ111" i="1"/>
  <c r="AQ103" i="1"/>
  <c r="AQ102" i="1"/>
  <c r="AQ101" i="1"/>
  <c r="AQ100" i="1"/>
  <c r="AQ99" i="1"/>
  <c r="AQ94" i="1"/>
  <c r="AQ93" i="1"/>
  <c r="AQ90" i="1"/>
  <c r="AQ89" i="1"/>
  <c r="AQ83" i="1"/>
  <c r="AQ81" i="1"/>
  <c r="AQ80" i="1"/>
  <c r="AQ79" i="1"/>
  <c r="AQ77" i="1"/>
  <c r="AQ74" i="1"/>
  <c r="AQ73" i="1"/>
  <c r="AQ67" i="1"/>
  <c r="AQ64" i="1"/>
  <c r="AQ61" i="1"/>
  <c r="AQ60" i="1"/>
  <c r="AQ33" i="1"/>
  <c r="AQ15" i="1"/>
  <c r="AQ14" i="1"/>
  <c r="AQ11" i="1"/>
  <c r="AQ8" i="1"/>
  <c r="AQ165" i="1"/>
  <c r="AQ164" i="1"/>
  <c r="AQ163" i="1"/>
  <c r="AQ158" i="1"/>
  <c r="AQ157" i="1"/>
  <c r="AQ155" i="1"/>
  <c r="AQ152" i="1"/>
  <c r="AQ148" i="1"/>
  <c r="AQ147" i="1"/>
  <c r="AQ145" i="1"/>
  <c r="AQ144" i="1"/>
  <c r="AQ143" i="1"/>
  <c r="AQ142" i="1"/>
  <c r="AQ141" i="1"/>
  <c r="AQ139" i="1"/>
  <c r="AQ136" i="1"/>
  <c r="AQ130" i="1"/>
  <c r="AQ116" i="1"/>
  <c r="AQ110" i="1"/>
  <c r="AQ104" i="1"/>
  <c r="AQ82" i="1"/>
  <c r="AQ65" i="1"/>
  <c r="AQ62" i="1"/>
  <c r="AQ55" i="1"/>
  <c r="AZ116" i="1"/>
  <c r="AO116" i="1" s="1"/>
  <c r="AZ111" i="1"/>
  <c r="AZ110" i="1"/>
  <c r="AZ109" i="1"/>
  <c r="AZ94" i="1"/>
  <c r="AZ93" i="1"/>
  <c r="AZ92" i="1"/>
  <c r="AZ104" i="1"/>
  <c r="AZ103" i="1"/>
  <c r="AZ102" i="1"/>
  <c r="AZ101" i="1"/>
  <c r="AZ100" i="1"/>
  <c r="AZ99" i="1"/>
  <c r="AZ90" i="1"/>
  <c r="AZ89" i="1"/>
  <c r="AZ83" i="1"/>
  <c r="AZ80" i="1"/>
  <c r="AO80" i="1" s="1"/>
  <c r="AZ81" i="1"/>
  <c r="AZ82" i="1"/>
  <c r="AO82" i="1" s="1"/>
  <c r="AZ79" i="1"/>
  <c r="BA78" i="1"/>
  <c r="AZ78" i="1"/>
  <c r="AZ77" i="1"/>
  <c r="BA75" i="1"/>
  <c r="AZ75" i="1"/>
  <c r="AZ74" i="1"/>
  <c r="AZ73" i="1"/>
  <c r="AZ67" i="1"/>
  <c r="AZ65" i="1"/>
  <c r="AZ64" i="1"/>
  <c r="AZ62" i="1"/>
  <c r="AZ61" i="1"/>
  <c r="AZ60" i="1"/>
  <c r="BA56" i="1"/>
  <c r="AZ56" i="1"/>
  <c r="AZ55" i="1"/>
  <c r="BA33" i="1"/>
  <c r="AZ33" i="1"/>
  <c r="AZ15" i="1"/>
  <c r="AZ14" i="1"/>
  <c r="AZ13" i="1"/>
  <c r="AZ11" i="1"/>
  <c r="AZ10" i="1"/>
  <c r="AO10" i="1" s="1"/>
  <c r="AQ13" i="1"/>
  <c r="AZ8" i="1"/>
  <c r="AO8" i="1" s="1"/>
  <c r="AX72" i="1"/>
  <c r="AT72" i="1"/>
  <c r="AW5" i="1"/>
  <c r="AX5" i="1" s="1"/>
  <c r="AU5" i="1"/>
  <c r="AX7" i="1"/>
  <c r="AT7" i="1"/>
  <c r="AQ166" i="1"/>
  <c r="AZ166" i="1"/>
  <c r="AO166" i="1" s="1"/>
  <c r="AZ165" i="1"/>
  <c r="AZ164" i="1"/>
  <c r="AZ163" i="1"/>
  <c r="BA161" i="1"/>
  <c r="AZ161" i="1"/>
  <c r="AQ156" i="1"/>
  <c r="AZ156" i="1"/>
  <c r="AZ157" i="1"/>
  <c r="AZ158" i="1"/>
  <c r="AZ155" i="1"/>
  <c r="AZ153" i="1"/>
  <c r="AZ152" i="1"/>
  <c r="AZ151" i="1"/>
  <c r="AZ126" i="1"/>
  <c r="AZ125" i="1"/>
  <c r="AZ124" i="1"/>
  <c r="AZ123" i="1"/>
  <c r="AQ153" i="1"/>
  <c r="AZ148" i="1"/>
  <c r="AZ147" i="1"/>
  <c r="AQ140" i="1"/>
  <c r="AZ140" i="1"/>
  <c r="AO140" i="1" s="1"/>
  <c r="AZ141" i="1"/>
  <c r="AZ142" i="1"/>
  <c r="AZ143" i="1"/>
  <c r="AZ144" i="1"/>
  <c r="AZ145" i="1"/>
  <c r="AZ139" i="1"/>
  <c r="AZ136" i="1"/>
  <c r="BA135" i="1"/>
  <c r="AZ135" i="1"/>
  <c r="BA134" i="1"/>
  <c r="AZ134" i="1"/>
  <c r="AZ130" i="1"/>
  <c r="AX118" i="1"/>
  <c r="AT118" i="1"/>
  <c r="AO163" i="1" l="1"/>
  <c r="AO11" i="1"/>
  <c r="AO14" i="1"/>
  <c r="AO55" i="1"/>
  <c r="AO61" i="1"/>
  <c r="AO64" i="1"/>
  <c r="AO67" i="1"/>
  <c r="AO79" i="1"/>
  <c r="AO81" i="1"/>
  <c r="AO56" i="1"/>
  <c r="AQ56" i="1"/>
  <c r="AO99" i="1"/>
  <c r="AO73" i="1"/>
  <c r="AQ78" i="1"/>
  <c r="AO78" i="1"/>
  <c r="E222" i="1" a="1"/>
  <c r="E222" i="1" s="1"/>
  <c r="E224" i="1" a="1"/>
  <c r="E224" i="1" s="1"/>
  <c r="E221" i="1" a="1"/>
  <c r="E221" i="1" s="1"/>
  <c r="E235" i="1" a="1"/>
  <c r="E235" i="1" s="1"/>
  <c r="E229" i="1" a="1"/>
  <c r="E229" i="1" s="1"/>
  <c r="E236" i="1" a="1"/>
  <c r="E236" i="1" s="1"/>
  <c r="E223" i="1" a="1"/>
  <c r="E223" i="1" s="1"/>
  <c r="E230" i="1" a="1"/>
  <c r="E230" i="1" s="1"/>
  <c r="E238" i="1" a="1"/>
  <c r="E238" i="1" s="1"/>
  <c r="E231" i="1" a="1"/>
  <c r="E231" i="1" s="1"/>
  <c r="E239" i="1" a="1"/>
  <c r="E239" i="1" s="1"/>
  <c r="E225" i="1" a="1"/>
  <c r="E225" i="1" s="1"/>
  <c r="E241" i="1" a="1"/>
  <c r="E241" i="1" s="1"/>
  <c r="E226" i="1" a="1"/>
  <c r="E226" i="1" s="1"/>
  <c r="E242" i="1" a="1"/>
  <c r="E242" i="1" s="1"/>
  <c r="E219" i="1" a="1"/>
  <c r="E219" i="1" s="1"/>
  <c r="E227" i="1" a="1"/>
  <c r="E227" i="1" s="1"/>
  <c r="E237" i="1" a="1"/>
  <c r="E237" i="1" s="1"/>
  <c r="E232" i="1" a="1"/>
  <c r="E232" i="1" s="1"/>
  <c r="E234" i="1" a="1"/>
  <c r="E234" i="1" s="1"/>
  <c r="E240" i="1" a="1"/>
  <c r="E240" i="1" s="1"/>
  <c r="E220" i="1" a="1"/>
  <c r="E220" i="1" s="1"/>
  <c r="E228" i="1" a="1"/>
  <c r="E228" i="1" s="1"/>
  <c r="E233" i="1" a="1"/>
  <c r="E233" i="1" s="1"/>
  <c r="AO143" i="1"/>
  <c r="AO90" i="1"/>
  <c r="AO109" i="1"/>
  <c r="AO110" i="1"/>
  <c r="AO111" i="1"/>
  <c r="E214" i="1" a="1"/>
  <c r="E214" i="1" s="1"/>
  <c r="E215" i="1" a="1"/>
  <c r="E215" i="1" s="1"/>
  <c r="E208" i="1" a="1"/>
  <c r="E208" i="1" s="1"/>
  <c r="E209" i="1" a="1"/>
  <c r="E209" i="1" s="1"/>
  <c r="E211" i="1" a="1"/>
  <c r="E211" i="1" s="1"/>
  <c r="E210" i="1" a="1"/>
  <c r="E210" i="1" s="1"/>
  <c r="E212" i="1" a="1"/>
  <c r="E212" i="1" s="1"/>
  <c r="E213" i="1" a="1"/>
  <c r="E213" i="1" s="1"/>
  <c r="E207" i="1" a="1"/>
  <c r="E207" i="1" s="1"/>
  <c r="E216" i="1" a="1"/>
  <c r="E216" i="1" s="1"/>
  <c r="E187" i="1" a="1"/>
  <c r="E187" i="1" s="1"/>
  <c r="E190" i="1" a="1"/>
  <c r="E190" i="1" s="1"/>
  <c r="E196" i="1" a="1"/>
  <c r="E196" i="1" s="1"/>
  <c r="E185" i="1" a="1"/>
  <c r="E185" i="1" s="1"/>
  <c r="E199" i="1" a="1"/>
  <c r="E199" i="1" s="1"/>
  <c r="E202" i="1" a="1"/>
  <c r="E202" i="1" s="1"/>
  <c r="E181" i="1" a="1"/>
  <c r="E181" i="1" s="1"/>
  <c r="E182" i="1" a="1"/>
  <c r="E182" i="1" s="1"/>
  <c r="E188" i="1" a="1"/>
  <c r="E188" i="1" s="1"/>
  <c r="E197" i="1" a="1"/>
  <c r="E197" i="1" s="1"/>
  <c r="E189" i="1" a="1"/>
  <c r="E189" i="1" s="1"/>
  <c r="E198" i="1" a="1"/>
  <c r="E198" i="1" s="1"/>
  <c r="E191" i="1" a="1"/>
  <c r="E191" i="1" s="1"/>
  <c r="E200" i="1" a="1"/>
  <c r="E200" i="1" s="1"/>
  <c r="E183" i="1" a="1"/>
  <c r="E183" i="1" s="1"/>
  <c r="E192" i="1" a="1"/>
  <c r="E192" i="1" s="1"/>
  <c r="E201" i="1" a="1"/>
  <c r="E201" i="1" s="1"/>
  <c r="E184" i="1" a="1"/>
  <c r="E184" i="1" s="1"/>
  <c r="E193" i="1" a="1"/>
  <c r="E193" i="1" s="1"/>
  <c r="E194" i="1" a="1"/>
  <c r="E194" i="1" s="1"/>
  <c r="E203" i="1" a="1"/>
  <c r="E203" i="1" s="1"/>
  <c r="E186" i="1" a="1"/>
  <c r="E186" i="1" s="1"/>
  <c r="E195" i="1" a="1"/>
  <c r="E195" i="1" s="1"/>
  <c r="E204" i="1" a="1"/>
  <c r="E204" i="1" s="1"/>
  <c r="AO77" i="1"/>
  <c r="AO134" i="1"/>
  <c r="AO60" i="1"/>
  <c r="AO89" i="1"/>
  <c r="AO93" i="1"/>
  <c r="AO15" i="1"/>
  <c r="AO94" i="1"/>
  <c r="AQ109" i="1"/>
  <c r="AO65" i="1"/>
  <c r="AO74" i="1"/>
  <c r="AO13" i="1"/>
  <c r="AO92" i="1"/>
  <c r="AO102" i="1"/>
  <c r="AQ75" i="1"/>
  <c r="AO33" i="1"/>
  <c r="AQ10" i="1"/>
  <c r="AO62" i="1"/>
  <c r="AQ92" i="1"/>
  <c r="AO156" i="1"/>
  <c r="AO83" i="1"/>
  <c r="AO104" i="1"/>
  <c r="AO103" i="1"/>
  <c r="AO101" i="1"/>
  <c r="AO100" i="1"/>
  <c r="AO75" i="1"/>
  <c r="AO153" i="1"/>
  <c r="AO136" i="1"/>
  <c r="AO148" i="1"/>
  <c r="AQ151" i="1"/>
  <c r="AO124" i="1"/>
  <c r="AO139" i="1"/>
  <c r="AO126" i="1"/>
  <c r="AO158" i="1"/>
  <c r="AO144" i="1"/>
  <c r="AO164" i="1"/>
  <c r="AQ134" i="1"/>
  <c r="AO151" i="1"/>
  <c r="AO130" i="1"/>
  <c r="AO152" i="1"/>
  <c r="AO123" i="1"/>
  <c r="AO165" i="1"/>
  <c r="AO135" i="1"/>
  <c r="AO125" i="1"/>
  <c r="AO161" i="1"/>
  <c r="AO147" i="1"/>
  <c r="AQ161" i="1"/>
  <c r="AO155" i="1"/>
  <c r="AO157" i="1"/>
  <c r="AO141" i="1"/>
  <c r="AO145" i="1"/>
  <c r="AO142" i="1"/>
  <c r="AQ135" i="1"/>
  <c r="AW7" i="1" l="1"/>
  <c r="U242" i="1"/>
  <c r="U239" i="1"/>
  <c r="U236" i="1"/>
  <c r="U233" i="1"/>
  <c r="U221" i="1"/>
  <c r="U219" i="1"/>
  <c r="U223" i="1"/>
  <c r="U230" i="1"/>
  <c r="U241" i="1"/>
  <c r="U238" i="1"/>
  <c r="U235" i="1"/>
  <c r="U225" i="1"/>
  <c r="U231" i="1"/>
  <c r="U232" i="1"/>
  <c r="U220" i="1"/>
  <c r="U227" i="1"/>
  <c r="U222" i="1"/>
  <c r="U240" i="1"/>
  <c r="U237" i="1"/>
  <c r="U234" i="1"/>
  <c r="U229" i="1"/>
  <c r="U224" i="1"/>
  <c r="U226" i="1"/>
  <c r="U228" i="1"/>
  <c r="U211" i="1"/>
  <c r="U208" i="1"/>
  <c r="U209" i="1"/>
  <c r="U214" i="1"/>
  <c r="U212" i="1"/>
  <c r="U215" i="1"/>
  <c r="U207" i="1"/>
  <c r="U213" i="1"/>
  <c r="U216" i="1"/>
  <c r="U210" i="1"/>
  <c r="U183" i="1"/>
  <c r="U203" i="1"/>
  <c r="U199" i="1"/>
  <c r="U202" i="1"/>
  <c r="U182" i="1"/>
  <c r="U195" i="1"/>
  <c r="U198" i="1"/>
  <c r="U188" i="1"/>
  <c r="U201" i="1"/>
  <c r="U196" i="1"/>
  <c r="U191" i="1"/>
  <c r="U204" i="1"/>
  <c r="U186" i="1"/>
  <c r="U189" i="1"/>
  <c r="U181" i="1"/>
  <c r="U194" i="1"/>
  <c r="U184" i="1"/>
  <c r="U197" i="1"/>
  <c r="U185" i="1"/>
  <c r="U187" i="1"/>
  <c r="U200" i="1"/>
  <c r="U193" i="1"/>
  <c r="U192" i="1"/>
  <c r="U190" i="1"/>
  <c r="AU7" i="1"/>
  <c r="AQ126" i="1" l="1"/>
  <c r="AQ123" i="1"/>
  <c r="AQ124" i="1"/>
  <c r="AQ125" i="1"/>
  <c r="AQ121" i="1"/>
  <c r="BA121" i="1"/>
  <c r="AZ121" i="1"/>
  <c r="AQ120" i="1"/>
  <c r="AQ119" i="1"/>
  <c r="AZ120" i="1"/>
  <c r="AZ119" i="1"/>
  <c r="AO175" i="1" l="1"/>
  <c r="AO121" i="1"/>
  <c r="AQ169" i="1"/>
  <c r="AQ172" i="1" s="1"/>
  <c r="AW118" i="1"/>
  <c r="AO119" i="1"/>
  <c r="AO120" i="1"/>
  <c r="C171" i="1"/>
  <c r="AN172" i="1"/>
  <c r="AO169" i="1" l="1"/>
  <c r="AO172" i="1" s="1"/>
  <c r="AU118" i="1"/>
  <c r="AW72" i="1"/>
  <c r="C172" i="1"/>
  <c r="AU72" i="1" l="1"/>
  <c r="AU169" i="1" s="1"/>
</calcChain>
</file>

<file path=xl/comments1.xml><?xml version="1.0" encoding="utf-8"?>
<comments xmlns="http://schemas.openxmlformats.org/spreadsheetml/2006/main">
  <authors>
    <author>Wolfgang Harasleben</author>
  </authors>
  <commentList>
    <comment ref="AO3" authorId="0" shapeId="0">
      <text>
        <r>
          <rPr>
            <b/>
            <u val="double"/>
            <sz val="9"/>
            <color indexed="81"/>
            <rFont val="Segoe UI"/>
            <family val="2"/>
          </rPr>
          <t>Punkte "Anzeigen"/"Nicht Anzeigen!":</t>
        </r>
        <r>
          <rPr>
            <sz val="9"/>
            <color indexed="81"/>
            <rFont val="Segoe UI"/>
            <family val="2"/>
          </rPr>
          <t xml:space="preserve">
Die Einstellung </t>
        </r>
        <r>
          <rPr>
            <b/>
            <sz val="9"/>
            <color indexed="81"/>
            <rFont val="Segoe UI"/>
            <family val="2"/>
          </rPr>
          <t xml:space="preserve">Punkte </t>
        </r>
        <r>
          <rPr>
            <b/>
            <sz val="9"/>
            <color indexed="17"/>
            <rFont val="Segoe UI"/>
            <family val="2"/>
          </rPr>
          <t>"Anzeigen!"</t>
        </r>
        <r>
          <rPr>
            <sz val="9"/>
            <color indexed="81"/>
            <rFont val="Segoe UI"/>
            <family val="2"/>
          </rPr>
          <t xml:space="preserve"> kann beim ersten Übungsdurchgang sehr hilfreich sein. Danach würde ich jedoch empfehlen, auf </t>
        </r>
        <r>
          <rPr>
            <b/>
            <sz val="9"/>
            <color indexed="81"/>
            <rFont val="Segoe UI"/>
            <family val="2"/>
          </rPr>
          <t xml:space="preserve">Punkte </t>
        </r>
        <r>
          <rPr>
            <b/>
            <sz val="9"/>
            <color indexed="10"/>
            <rFont val="Segoe UI"/>
            <family val="2"/>
          </rPr>
          <t>"Nicht  anzeigen!"</t>
        </r>
        <r>
          <rPr>
            <sz val="9"/>
            <color indexed="81"/>
            <rFont val="Segoe UI"/>
            <family val="2"/>
          </rPr>
          <t xml:space="preserve"> umzuchalten. Dadurch erhöht sich die Notwendigkeit</t>
        </r>
        <r>
          <rPr>
            <b/>
            <sz val="9"/>
            <color indexed="81"/>
            <rFont val="Segoe UI"/>
            <family val="2"/>
          </rPr>
          <t xml:space="preserve"> über die Antworten nachzudenken</t>
        </r>
        <r>
          <rPr>
            <sz val="9"/>
            <color indexed="81"/>
            <rFont val="Segoe UI"/>
            <family val="2"/>
          </rPr>
          <t xml:space="preserve">. Das wiederum hat einen wesentliche </t>
        </r>
        <r>
          <rPr>
            <b/>
            <sz val="9"/>
            <color indexed="81"/>
            <rFont val="Segoe UI"/>
            <family val="2"/>
          </rPr>
          <t>größeren Lerneffekt</t>
        </r>
        <r>
          <rPr>
            <sz val="9"/>
            <color indexed="81"/>
            <rFont val="Segoe UI"/>
            <family val="2"/>
          </rPr>
          <t xml:space="preserve"> zur Folge!
Am Ende, wenn du alle Fragen beantwortet hast, kannst du dir dann ohnehin das </t>
        </r>
        <r>
          <rPr>
            <b/>
            <sz val="9"/>
            <color indexed="81"/>
            <rFont val="Segoe UI"/>
            <family val="2"/>
          </rPr>
          <t>Gesamtergbnis</t>
        </r>
        <r>
          <rPr>
            <sz val="9"/>
            <color indexed="81"/>
            <rFont val="Segoe UI"/>
            <family val="2"/>
          </rPr>
          <t xml:space="preserve"> und die </t>
        </r>
        <r>
          <rPr>
            <b/>
            <sz val="9"/>
            <color indexed="81"/>
            <rFont val="Segoe UI"/>
            <family val="2"/>
          </rPr>
          <t>Note</t>
        </r>
        <r>
          <rPr>
            <sz val="9"/>
            <color indexed="81"/>
            <rFont val="Segoe UI"/>
            <family val="2"/>
          </rPr>
          <t xml:space="preserve"> ansehen. Es werden dann auch die Punkte für die einzelnen Fragen wieder eingeblendet, so dass du sehen kannst, wo du gegebenenfalls </t>
        </r>
        <r>
          <rPr>
            <b/>
            <sz val="9"/>
            <color indexed="81"/>
            <rFont val="Segoe UI"/>
            <family val="2"/>
          </rPr>
          <t>Fehler</t>
        </r>
        <r>
          <rPr>
            <sz val="9"/>
            <color indexed="81"/>
            <rFont val="Segoe UI"/>
            <family val="2"/>
          </rPr>
          <t xml:space="preserve"> gemacht hast.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<sst xmlns="http://schemas.openxmlformats.org/spreadsheetml/2006/main" count="358" uniqueCount="211">
  <si>
    <t>NACHNAME Vorname</t>
  </si>
  <si>
    <t>/</t>
  </si>
  <si>
    <t xml:space="preserve">Gesamtpunkte: </t>
  </si>
  <si>
    <t>.</t>
  </si>
  <si>
    <t>,</t>
  </si>
  <si>
    <t>F</t>
  </si>
  <si>
    <t>●</t>
  </si>
  <si>
    <t>Ges.</t>
  </si>
  <si>
    <t>Pkte</t>
  </si>
  <si>
    <t>! ! !</t>
  </si>
  <si>
    <t>Spaltenindices:</t>
  </si>
  <si>
    <t>ACHTUNG: Wähle die richtigen Antworten aus oder Kreuze sie an !!!</t>
  </si>
  <si>
    <t>3.</t>
  </si>
  <si>
    <t>2.</t>
  </si>
  <si>
    <t>1.</t>
  </si>
  <si>
    <t>In den 50iger Jahren waren noch</t>
  </si>
  <si>
    <t xml:space="preserve"> und</t>
  </si>
  <si>
    <t>Mehr Leistung, die mehr Gewinn bringt?</t>
  </si>
  <si>
    <t>Aussagen zu den Arbeitszeiten in der Landwirtschaft:</t>
  </si>
  <si>
    <t xml:space="preserve"> am Morgen, </t>
  </si>
  <si>
    <t xml:space="preserve"> am Abend und</t>
  </si>
  <si>
    <t xml:space="preserve"> Samstag-Sonntags-Ruhe.</t>
  </si>
  <si>
    <t>Womit verdienen Österreichs Bäuerinnen und Bauern ihr Geld?</t>
  </si>
  <si>
    <t xml:space="preserve"> Erzeugerpreise bei</t>
  </si>
  <si>
    <t xml:space="preserve"> Betriebsmittelpreisen. Darüber hinaus bestehen das</t>
  </si>
  <si>
    <t xml:space="preserve"> und das</t>
  </si>
  <si>
    <t xml:space="preserve"> mit höchsten Standards,</t>
  </si>
  <si>
    <t>Österreichs Bauern sind zwar nur mehr</t>
  </si>
  <si>
    <t>Einer unserer wichtigsten Wirtschaftszweige ist der</t>
  </si>
  <si>
    <t xml:space="preserve"> oder unserer 8 700</t>
  </si>
  <si>
    <t xml:space="preserve"> sowie die Bereitstellung</t>
  </si>
  <si>
    <t>Lebendige Regionen:</t>
  </si>
  <si>
    <t>Landwirtschaft als Wirtschaftsfaktor:</t>
  </si>
  <si>
    <t>Österreichs Landwirtschaft ist klein, aber fein</t>
  </si>
  <si>
    <t>Ein durchschnittlicher dänischer Betrieb ist</t>
  </si>
  <si>
    <t>Als Vorkämpfer für eine</t>
  </si>
  <si>
    <t>Landwirtschaft bringt Sicherheit:</t>
  </si>
  <si>
    <t>Österreichs Bäuerinnen und Bauern versorgen uns gut</t>
  </si>
  <si>
    <t>und machen uns weitgehend</t>
  </si>
  <si>
    <t>Landwirtschaft ist Klimaschützer:</t>
  </si>
  <si>
    <t>Wenige unserer Branchen habe die</t>
  </si>
  <si>
    <t xml:space="preserve"> abgenommen.</t>
  </si>
  <si>
    <t>Österreichs Landwirtschaft stellt im ganzen Land die</t>
  </si>
  <si>
    <t xml:space="preserve"> für unsere Natur.</t>
  </si>
  <si>
    <t>Landwirtschaft und Artenschutz</t>
  </si>
  <si>
    <t>Landwirtschaft als Energielieferant</t>
  </si>
  <si>
    <t>Österreichs Landwirtschaft statistisch gesehen:</t>
  </si>
  <si>
    <t>Felder (Ackerland)</t>
  </si>
  <si>
    <t>Grünland</t>
  </si>
  <si>
    <t>Almen</t>
  </si>
  <si>
    <t>Wälder</t>
  </si>
  <si>
    <r>
      <t xml:space="preserve">Strenge </t>
    </r>
    <r>
      <rPr>
        <b/>
        <sz val="12"/>
        <color theme="1"/>
        <rFont val="Calibri"/>
        <family val="2"/>
        <scheme val="minor"/>
      </rPr>
      <t>Kontrollen und Standards</t>
    </r>
    <r>
      <rPr>
        <sz val="12"/>
        <color theme="1"/>
        <rFont val="Calibri"/>
        <family val="2"/>
        <scheme val="minor"/>
      </rPr>
      <t>, wie das</t>
    </r>
  </si>
  <si>
    <r>
      <t xml:space="preserve"> </t>
    </r>
    <r>
      <rPr>
        <b/>
        <sz val="12"/>
        <color theme="1"/>
        <rFont val="Calibri"/>
        <family val="2"/>
        <scheme val="minor"/>
      </rPr>
      <t>Genussregionen</t>
    </r>
    <r>
      <rPr>
        <sz val="12"/>
        <color theme="1"/>
        <rFont val="Calibri"/>
        <family val="2"/>
        <scheme val="minor"/>
      </rPr>
      <t xml:space="preserve"> gibt es in Österreich und</t>
    </r>
  </si>
  <si>
    <t>bis</t>
  </si>
  <si>
    <t>Unternehmer</t>
  </si>
  <si>
    <t>Arbeiter</t>
  </si>
  <si>
    <t>Produktentwickler</t>
  </si>
  <si>
    <t>Ohne Förderungen und Leistungsabgeltung ist Landwirtschaft nicht finanzierbar:</t>
  </si>
  <si>
    <t>niedrige</t>
  </si>
  <si>
    <t>steigenden</t>
  </si>
  <si>
    <t>Absatzrisiko</t>
  </si>
  <si>
    <t>Wetter</t>
  </si>
  <si>
    <t>Österreichs Landwirtschaft als Motor für die Wirtschaft:</t>
  </si>
  <si>
    <t>Österreichs Landwirtschaft setzt auf Qualität und Nachhaltigkeit</t>
  </si>
  <si>
    <t>Österreichs Landwirtschaft verbessert unsere Situation als Nettozahler in der EU und sie steigert die Außen-</t>
  </si>
  <si>
    <t>handelsbilanz. 1995 beliefen sich Österreichs Agrarexporte auf</t>
  </si>
  <si>
    <t xml:space="preserve"> Euro.</t>
  </si>
  <si>
    <t>Und das bei einem Job der lange vor Bürobeginn los geht und oft kein Wochenende kennt.</t>
  </si>
  <si>
    <t xml:space="preserve"> bis</t>
  </si>
  <si>
    <t>keine</t>
  </si>
  <si>
    <r>
      <t xml:space="preserve"> der </t>
    </r>
    <r>
      <rPr>
        <b/>
        <sz val="12"/>
        <color theme="1"/>
        <rFont val="Calibri"/>
        <family val="2"/>
      </rPr>
      <t>Fläche</t>
    </r>
    <r>
      <rPr>
        <sz val="12"/>
        <color theme="1"/>
        <rFont val="Calibri"/>
        <family val="2"/>
      </rPr>
      <t xml:space="preserve"> Österreichs wird </t>
    </r>
    <r>
      <rPr>
        <b/>
        <sz val="12"/>
        <color theme="1"/>
        <rFont val="Calibri"/>
        <family val="2"/>
      </rPr>
      <t>landwirtschaftlich genutzt</t>
    </r>
    <r>
      <rPr>
        <sz val="12"/>
        <color theme="1"/>
        <rFont val="Calibri"/>
        <family val="2"/>
      </rPr>
      <t>.</t>
    </r>
  </si>
  <si>
    <t xml:space="preserve"> leben ausschließlich von der Landschaft,</t>
  </si>
  <si>
    <t xml:space="preserve"> Milch und Rinder,</t>
  </si>
  <si>
    <t xml:space="preserve"> Wald,</t>
  </si>
  <si>
    <t xml:space="preserve"> Ackerbau,</t>
  </si>
  <si>
    <t xml:space="preserve"> Obst und Wein,</t>
  </si>
  <si>
    <t xml:space="preserve"> Schweine und Geflügel,</t>
  </si>
  <si>
    <t xml:space="preserve"> Gemüse und</t>
  </si>
  <si>
    <t xml:space="preserve"> Kombinationen aus diesen Feldern.</t>
  </si>
  <si>
    <t xml:space="preserve"> sind Nebenerwerbsbauern. Unsere neue</t>
  </si>
  <si>
    <r>
      <t>Landwirtschaft ist jung und gebildet</t>
    </r>
    <r>
      <rPr>
        <sz val="12"/>
        <color theme="1"/>
        <rFont val="Calibri"/>
        <family val="2"/>
        <scheme val="minor"/>
      </rPr>
      <t xml:space="preserve"> und immer stärker</t>
    </r>
  </si>
  <si>
    <t>weiblich geprägt. Wer heute eine Landwirtschaft führt ist:</t>
  </si>
  <si>
    <t>Lebensmittel</t>
  </si>
  <si>
    <t>anttraktive Landschaften</t>
  </si>
  <si>
    <t>lebendige Regionen</t>
  </si>
  <si>
    <t>profitieren alle!</t>
  </si>
  <si>
    <r>
      <t xml:space="preserve"> der Bevölkerung, doch</t>
    </r>
    <r>
      <rPr>
        <b/>
        <sz val="12"/>
        <color theme="1"/>
        <rFont val="Calibri"/>
        <family val="2"/>
        <scheme val="minor"/>
      </rPr>
      <t xml:space="preserve"> von ihrer Arbeit</t>
    </r>
  </si>
  <si>
    <r>
      <t xml:space="preserve"> Euro</t>
    </r>
    <r>
      <rPr>
        <sz val="12"/>
        <color rgb="FF008000"/>
        <rFont val="Calibri"/>
        <family val="2"/>
        <scheme val="minor"/>
      </rPr>
      <t xml:space="preserve"> (bitte als Zahl schreiben!)</t>
    </r>
    <r>
      <rPr>
        <sz val="12"/>
        <color theme="1"/>
        <rFont val="Calibri"/>
        <family val="2"/>
        <scheme val="minor"/>
      </rPr>
      <t>. Tendenz steigend.</t>
    </r>
  </si>
  <si>
    <t>Tourismus</t>
  </si>
  <si>
    <t>Pflege  der</t>
  </si>
  <si>
    <t>Landschaft</t>
  </si>
  <si>
    <t>kulinarischer Spezialitäten</t>
  </si>
  <si>
    <t xml:space="preserve"> der Betriebe liegen in benachteiligten Gebieten. Wovon rund</t>
  </si>
  <si>
    <t xml:space="preserve"> Milliarden. Eine Steigerung um 400%. Für</t>
  </si>
  <si>
    <t>-mal so groß, wie ein Österreichischer. Ein</t>
  </si>
  <si>
    <t>tschechischer sogar</t>
  </si>
  <si>
    <t>-mal . Trotzdem ernährt jede österreichische Bäuerin und jeder</t>
  </si>
  <si>
    <t>österreichische Bauer</t>
  </si>
  <si>
    <t xml:space="preserve"> Personen zu</t>
  </si>
  <si>
    <t>einem fairen Preis. 1970 musste ein Industriearbeiter</t>
  </si>
  <si>
    <t xml:space="preserve"> Minuten arbeiten, um sich 1 Liter Milch</t>
  </si>
  <si>
    <t>kaufen zu können. Heute sind es nur</t>
  </si>
  <si>
    <t>Minuten. Vom Kaufpreis einer Semmel bekommt der</t>
  </si>
  <si>
    <t>Bauer für den Weizen nur</t>
  </si>
  <si>
    <t>. Für ein</t>
  </si>
  <si>
    <t>Produkt, das höchste Qualität auszeichnet.</t>
  </si>
  <si>
    <r>
      <t xml:space="preserve"> der Bevölkerung </t>
    </r>
    <r>
      <rPr>
        <b/>
        <sz val="12"/>
        <color theme="1"/>
        <rFont val="Calibri"/>
        <family val="2"/>
      </rPr>
      <t>in der Landwirtschaft beschäftigt.</t>
    </r>
  </si>
  <si>
    <t>Heute sind es nur</t>
  </si>
  <si>
    <r>
      <t xml:space="preserve">. Aber sie </t>
    </r>
    <r>
      <rPr>
        <b/>
        <sz val="12"/>
        <color theme="1"/>
        <rFont val="Calibri"/>
        <family val="2"/>
      </rPr>
      <t>bewirtschaften die gleich Fläche.</t>
    </r>
  </si>
  <si>
    <t xml:space="preserve"> auf das Berg-</t>
  </si>
  <si>
    <t>che Einkommen unter</t>
  </si>
  <si>
    <t>In der Landwirtschaft liegt das durchschnittli-</t>
  </si>
  <si>
    <t>Österreichs Land- und Forstwirtschaft ist ein kleiner aber feiner Motor für die Wirtschaft:</t>
  </si>
  <si>
    <t>erarbeiten beträgt:</t>
  </si>
  <si>
    <r>
      <t>Arbeitsplätze</t>
    </r>
    <r>
      <rPr>
        <sz val="12"/>
        <color theme="1"/>
        <rFont val="Calibri"/>
        <family val="2"/>
        <scheme val="minor"/>
      </rPr>
      <t xml:space="preserve"> hängen von der Landwirtschaft ab. Der </t>
    </r>
    <r>
      <rPr>
        <b/>
        <sz val="12"/>
        <color theme="1"/>
        <rFont val="Calibri"/>
        <family val="2"/>
        <scheme val="minor"/>
      </rPr>
      <t>Produktionswert</t>
    </r>
    <r>
      <rPr>
        <sz val="12"/>
        <color theme="1"/>
        <rFont val="Calibri"/>
        <family val="2"/>
        <scheme val="minor"/>
      </rPr>
      <t>, den unsere Bäuerinnen und Bauern</t>
    </r>
  </si>
  <si>
    <r>
      <t xml:space="preserve"> und </t>
    </r>
    <r>
      <rPr>
        <b/>
        <sz val="12"/>
        <color theme="1"/>
        <rFont val="Calibri"/>
        <family val="2"/>
        <scheme val="minor"/>
      </rPr>
      <t>undenkbar</t>
    </r>
  </si>
  <si>
    <t>ohne Landwirtschaft:</t>
  </si>
  <si>
    <t>-Risiko.</t>
  </si>
  <si>
    <t xml:space="preserve"> Milli-</t>
  </si>
  <si>
    <r>
      <t>onen Hektar</t>
    </r>
    <r>
      <rPr>
        <sz val="12"/>
        <color theme="1"/>
        <rFont val="Calibri"/>
        <family val="2"/>
      </rPr>
      <t>:</t>
    </r>
  </si>
  <si>
    <t xml:space="preserve"> Milliarden Euro. Heute sind</t>
  </si>
  <si>
    <r>
      <t xml:space="preserve">die </t>
    </r>
    <r>
      <rPr>
        <b/>
        <sz val="12"/>
        <color theme="1"/>
        <rFont val="Calibri"/>
        <family val="2"/>
        <scheme val="minor"/>
      </rPr>
      <t>öffentlichen Gelder</t>
    </r>
    <r>
      <rPr>
        <sz val="12"/>
        <color theme="1"/>
        <rFont val="Calibri"/>
        <family val="2"/>
        <scheme val="minor"/>
      </rPr>
      <t xml:space="preserve">, die sie für ihre Leistungen erhalten, </t>
    </r>
    <r>
      <rPr>
        <b/>
        <sz val="12"/>
        <color theme="1"/>
        <rFont val="Calibri"/>
        <family val="2"/>
        <scheme val="minor"/>
      </rPr>
      <t>gerechtfertigt</t>
    </r>
    <r>
      <rPr>
        <sz val="12"/>
        <color theme="1"/>
        <rFont val="Calibri"/>
        <family val="2"/>
        <scheme val="minor"/>
      </rPr>
      <t>.</t>
    </r>
  </si>
  <si>
    <t xml:space="preserve"> der Bevölkerung sind daher</t>
  </si>
  <si>
    <t>es ca.</t>
  </si>
  <si>
    <t>AMA-Gütesiegel</t>
  </si>
  <si>
    <t xml:space="preserve"> garantieren, dass österrei-</t>
  </si>
  <si>
    <r>
      <t xml:space="preserve">chische </t>
    </r>
    <r>
      <rPr>
        <b/>
        <sz val="12"/>
        <color theme="1"/>
        <rFont val="Calibri"/>
        <family val="2"/>
        <scheme val="minor"/>
      </rPr>
      <t>Qualität</t>
    </r>
    <r>
      <rPr>
        <sz val="12"/>
        <color theme="1"/>
        <rFont val="Calibri"/>
        <family val="2"/>
        <scheme val="minor"/>
      </rPr>
      <t xml:space="preserve"> auf den Tellern landet. Über</t>
    </r>
  </si>
  <si>
    <r>
      <t xml:space="preserve"> geschützte </t>
    </r>
    <r>
      <rPr>
        <b/>
        <sz val="12"/>
        <color theme="1"/>
        <rFont val="Calibri"/>
        <family val="2"/>
        <scheme val="minor"/>
      </rPr>
      <t>Ursprungsbezeichnungen</t>
    </r>
    <r>
      <rPr>
        <sz val="12"/>
        <color theme="1"/>
        <rFont val="Calibri"/>
        <family val="2"/>
        <scheme val="minor"/>
      </rPr>
      <t>.</t>
    </r>
  </si>
  <si>
    <r>
      <t xml:space="preserve"> unserer Betriebe sind </t>
    </r>
    <r>
      <rPr>
        <b/>
        <sz val="12"/>
        <color theme="1"/>
        <rFont val="Calibri"/>
        <family val="2"/>
        <scheme val="minor"/>
      </rPr>
      <t>Biobetriebe</t>
    </r>
    <r>
      <rPr>
        <sz val="12"/>
        <color theme="1"/>
        <rFont val="Calibri"/>
        <family val="2"/>
        <scheme val="minor"/>
      </rPr>
      <t>.</t>
    </r>
  </si>
  <si>
    <r>
      <t xml:space="preserve">Damit sind wir Vorreiter in Europa. Österreichs Landwirtschaft ist </t>
    </r>
    <r>
      <rPr>
        <b/>
        <sz val="12"/>
        <color theme="1"/>
        <rFont val="Calibri"/>
        <family val="2"/>
        <scheme val="minor"/>
      </rPr>
      <t>Bioweltmeister</t>
    </r>
    <r>
      <rPr>
        <sz val="12"/>
        <color theme="1"/>
        <rFont val="Calibri"/>
        <family val="2"/>
        <scheme val="minor"/>
      </rPr>
      <t>. Immerhin werden mehr</t>
    </r>
  </si>
  <si>
    <t>als</t>
  </si>
  <si>
    <r>
      <t xml:space="preserve"> unserer landwirtschaftlich genutzten Fläche werden </t>
    </r>
    <r>
      <rPr>
        <b/>
        <sz val="12"/>
        <color theme="1"/>
        <rFont val="Calibri"/>
        <family val="2"/>
        <scheme val="minor"/>
      </rPr>
      <t>biologisch bewirtschafte</t>
    </r>
    <r>
      <rPr>
        <sz val="12"/>
        <color theme="1"/>
        <rFont val="Calibri"/>
        <family val="2"/>
        <scheme val="minor"/>
      </rPr>
      <t>. Heute</t>
    </r>
  </si>
  <si>
    <t>ist jeder</t>
  </si>
  <si>
    <t>-ste Betrieb bio und</t>
  </si>
  <si>
    <t>österreichischen</t>
  </si>
  <si>
    <t>umweltgerechte</t>
  </si>
  <si>
    <t>Landwirtschaft</t>
  </si>
  <si>
    <t>Programm</t>
  </si>
  <si>
    <t xml:space="preserve"> für eine</t>
  </si>
  <si>
    <t>gentechnikfreie</t>
  </si>
  <si>
    <t xml:space="preserve"> Landwirtschaft hat sich Österreich inter-</t>
  </si>
  <si>
    <t>national einen Namen gemacht.</t>
  </si>
  <si>
    <t>unabhängig</t>
  </si>
  <si>
    <t>Importen</t>
  </si>
  <si>
    <t>. In folgenden</t>
  </si>
  <si>
    <t>Bereichen können wir uns zu 100 % selbst ernähren:</t>
  </si>
  <si>
    <t>Fleisch</t>
  </si>
  <si>
    <t>Milch</t>
  </si>
  <si>
    <t>Getreide</t>
  </si>
  <si>
    <t>. Das mach sicher. In Zeiten in denen die internationale Wirtschaft</t>
  </si>
  <si>
    <r>
      <t xml:space="preserve">von einer Turbolenz in die nächste schlittert. Lebensmittel sind </t>
    </r>
    <r>
      <rPr>
        <b/>
        <u/>
        <sz val="12"/>
        <color theme="1"/>
        <rFont val="Calibri"/>
        <family val="2"/>
        <scheme val="minor"/>
      </rPr>
      <t>KOSTBAR</t>
    </r>
    <r>
      <rPr>
        <sz val="12"/>
        <color theme="1"/>
        <rFont val="Calibri"/>
        <family val="2"/>
        <scheme val="minor"/>
      </rPr>
      <t>! Und bei unseren Bäuerinnen und</t>
    </r>
  </si>
  <si>
    <t>Bauern in besten Händen.</t>
  </si>
  <si>
    <t xml:space="preserve"> von</t>
  </si>
  <si>
    <t>Kyoto Klimaschutzziele</t>
  </si>
  <si>
    <t>gestiegen sind, haben sie in der Landwirtschaft um</t>
  </si>
  <si>
    <t>Versorgung</t>
  </si>
  <si>
    <t>Transportwege</t>
  </si>
  <si>
    <t>Wert</t>
  </si>
  <si>
    <t>Murbodner Rind</t>
  </si>
  <si>
    <t>Waldviertler Grauvieh</t>
  </si>
  <si>
    <t>Schlägler Roggen</t>
  </si>
  <si>
    <t xml:space="preserve"> erreicht. Die Landwirtschaft hat</t>
  </si>
  <si>
    <t>es geschafft. Während die Treibhausgasemissionen in den vergangenen 2 Jahrzehnten um</t>
  </si>
  <si>
    <t>zeugnissen sicher. Das spart lange</t>
  </si>
  <si>
    <t xml:space="preserve"> mit regionalen Er-</t>
  </si>
  <si>
    <t>und Bauern haben einen unschätzbaren</t>
  </si>
  <si>
    <t>. Die Leistungen unserer Bäuerinnen</t>
  </si>
  <si>
    <r>
      <t xml:space="preserve">Österreich verfügt über enorme </t>
    </r>
    <r>
      <rPr>
        <b/>
        <sz val="12"/>
        <color theme="1"/>
        <rFont val="Calibri"/>
        <family val="2"/>
        <scheme val="minor"/>
      </rPr>
      <t>Biomasse-</t>
    </r>
  </si>
  <si>
    <r>
      <rPr>
        <b/>
        <sz val="12"/>
        <color theme="1"/>
        <rFont val="Calibri"/>
        <family val="2"/>
        <scheme val="minor"/>
      </rPr>
      <t>ressourcen</t>
    </r>
    <r>
      <rPr>
        <sz val="12"/>
        <color theme="1"/>
        <rFont val="Calibri"/>
        <family val="2"/>
        <scheme val="minor"/>
      </rPr>
      <t>. Die Landwirtschaft ist eine der</t>
    </r>
  </si>
  <si>
    <t>wichtigsten Säulen der</t>
  </si>
  <si>
    <t>erneuerbaren Energie</t>
  </si>
  <si>
    <t>Welche von österreichischen Landwirten kultivierten bzw. gehaltenen gefährdeten Arten werden im Film</t>
  </si>
  <si>
    <t>genannt?</t>
  </si>
  <si>
    <t>Deine Antworten</t>
  </si>
  <si>
    <t>Richtige Antworten</t>
  </si>
  <si>
    <t>Erweiterte Kompetenzen (EK1)</t>
  </si>
  <si>
    <r>
      <t xml:space="preserve">gebiet entfallen. Die </t>
    </r>
    <r>
      <rPr>
        <b/>
        <sz val="12"/>
        <color theme="1"/>
        <rFont val="Calibri"/>
        <family val="2"/>
        <scheme val="minor"/>
      </rPr>
      <t>Bewirtschaftung</t>
    </r>
    <r>
      <rPr>
        <sz val="12"/>
        <color theme="1"/>
        <rFont val="Calibri"/>
        <family val="2"/>
        <scheme val="minor"/>
      </rPr>
      <t xml:space="preserve"> dieser Flächen ist </t>
    </r>
    <r>
      <rPr>
        <b/>
        <sz val="12"/>
        <color theme="1"/>
        <rFont val="Calibri"/>
        <family val="2"/>
        <scheme val="minor"/>
      </rPr>
      <t>von enormer Bedeutung</t>
    </r>
    <r>
      <rPr>
        <sz val="12"/>
        <color theme="1"/>
        <rFont val="Calibri"/>
        <family val="2"/>
        <scheme val="minor"/>
      </rPr>
      <t>. Die Landwirtschaft ist</t>
    </r>
  </si>
  <si>
    <t>der Lebensnerv für abgelegene Regionen und die Wirtschaft vor Ort.</t>
  </si>
  <si>
    <t>Version: 2023.09.29.001</t>
  </si>
  <si>
    <t>Rohstoffe</t>
  </si>
  <si>
    <t>eine</t>
  </si>
  <si>
    <t>hohe</t>
  </si>
  <si>
    <t>sinkende</t>
  </si>
  <si>
    <t>Unfallrisiko</t>
  </si>
  <si>
    <t>Feuer</t>
  </si>
  <si>
    <t>AntwortÖL_1</t>
  </si>
  <si>
    <t>AntwortÖL_2</t>
  </si>
  <si>
    <t>Hofstellen (Bauland)</t>
  </si>
  <si>
    <t>sterbende Regionen</t>
  </si>
  <si>
    <t>Bergleute</t>
  </si>
  <si>
    <t>Industrie</t>
  </si>
  <si>
    <t>Bäume</t>
  </si>
  <si>
    <t>Umwelt</t>
  </si>
  <si>
    <t>industrielle Spezialprodukte</t>
  </si>
  <si>
    <t>AntwortÖL_3</t>
  </si>
  <si>
    <t>Zuckerrüben</t>
  </si>
  <si>
    <t>Exporten</t>
  </si>
  <si>
    <t>abhängig</t>
  </si>
  <si>
    <t>Entsorgung</t>
  </si>
  <si>
    <t>Schlägler Gerste</t>
  </si>
  <si>
    <r>
      <t xml:space="preserve">in einem </t>
    </r>
    <r>
      <rPr>
        <b/>
        <sz val="12"/>
        <color theme="1"/>
        <rFont val="Calibri"/>
        <family val="2"/>
        <scheme val="minor"/>
      </rPr>
      <t>rauen wirtschaftlichen Umfeld</t>
    </r>
    <r>
      <rPr>
        <sz val="12"/>
        <color theme="1"/>
        <rFont val="Calibri"/>
        <family val="2"/>
        <scheme val="minor"/>
      </rPr>
      <t>: gekennzeichnet durch:</t>
    </r>
  </si>
  <si>
    <t xml:space="preserve"> in einer Person</t>
  </si>
  <si>
    <t xml:space="preserve">FL - Österreichs Landwirtschaft. Woher wohin und warum eigentlich </t>
  </si>
  <si>
    <t xml:space="preserve"> der Erträge machen öffentliche Gelder aus. Fast</t>
  </si>
  <si>
    <t xml:space="preserve"> davon kommen von</t>
  </si>
  <si>
    <r>
      <rPr>
        <sz val="12"/>
        <color theme="1"/>
        <rFont val="Calibri"/>
        <family val="2"/>
        <scheme val="minor"/>
      </rPr>
      <t>der EU.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theme="1"/>
        <rFont val="Calibri"/>
        <family val="2"/>
        <scheme val="minor"/>
      </rPr>
      <t>Gutes Geld für gute Leistung</t>
    </r>
    <r>
      <rPr>
        <sz val="12"/>
        <color theme="1"/>
        <rFont val="Calibri"/>
        <family val="2"/>
        <scheme val="minor"/>
      </rPr>
      <t>. Unsere Landwirtschaft sichert uns:</t>
    </r>
  </si>
  <si>
    <r>
      <t xml:space="preserve"> aller Betriebe nehmen am </t>
    </r>
    <r>
      <rPr>
        <b/>
        <sz val="12"/>
        <color theme="1"/>
        <rFont val="Calibri"/>
        <family val="2"/>
        <scheme val="minor"/>
      </rPr>
      <t>ÖPUL</t>
    </r>
    <r>
      <rPr>
        <sz val="12"/>
        <color theme="1"/>
        <rFont val="Calibri"/>
        <family val="2"/>
        <scheme val="minor"/>
      </rPr>
      <t xml:space="preserve"> teil, dem</t>
    </r>
  </si>
  <si>
    <t>Punkte!</t>
  </si>
  <si>
    <t xml:space="preserve">Anzahl Antworten: </t>
  </si>
  <si>
    <t>FMOD: Bedeutung der österreichischen Landwirtschaft
             (Österreichs Landwirtschaft - Woher wohin und warum eigentlich)</t>
  </si>
  <si>
    <t>Anzeigen!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</si>
</sst>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"/>
    <numFmt numFmtId="165" formatCode="#0&quot;.00&quot;"/>
    <numFmt numFmtId="166" formatCode="General\ \%"/>
    <numFmt numFmtId="167" formatCode="#,##0.\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76933C"/>
      <name val="Calibri"/>
      <family val="2"/>
      <scheme val="minor"/>
    </font>
    <font>
      <sz val="10"/>
      <color rgb="FF76933C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E26B0A"/>
      <name val="Calibri"/>
      <family val="2"/>
      <scheme val="minor"/>
    </font>
    <font>
      <sz val="10"/>
      <color rgb="FFE26B0A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rgb="FF0070C0"/>
      <name val="Calibri Light"/>
      <family val="2"/>
      <scheme val="major"/>
    </font>
    <font>
      <sz val="8"/>
      <color theme="1"/>
      <name val="Calibri"/>
      <family val="2"/>
      <scheme val="minor"/>
    </font>
    <font>
      <i/>
      <sz val="8"/>
      <color rgb="FFFF0000"/>
      <name val="Calibri Light"/>
      <family val="2"/>
      <scheme val="major"/>
    </font>
    <font>
      <b/>
      <sz val="11"/>
      <color rgb="FFFF0000"/>
      <name val="Calibri"/>
      <family val="2"/>
      <scheme val="minor"/>
    </font>
    <font>
      <sz val="10"/>
      <color theme="1"/>
      <name val="Calibri Light"/>
      <family val="2"/>
    </font>
    <font>
      <i/>
      <sz val="14"/>
      <color rgb="FFC00000"/>
      <name val="Bradley Hand ITC"/>
      <family val="4"/>
    </font>
    <font>
      <b/>
      <sz val="10"/>
      <color rgb="FF0070C0"/>
      <name val="Calibri"/>
      <family val="2"/>
      <scheme val="minor"/>
    </font>
    <font>
      <b/>
      <sz val="14"/>
      <color rgb="FFFFFFFF"/>
      <name val="Arial Black"/>
      <family val="2"/>
    </font>
    <font>
      <sz val="14"/>
      <color rgb="FFFFFFFF"/>
      <name val="Arial Black"/>
      <family val="2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8000"/>
      <name val="Calibri"/>
      <family val="2"/>
      <scheme val="minor"/>
    </font>
    <font>
      <sz val="10"/>
      <color rgb="FF0080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sz val="8"/>
      <color theme="1"/>
      <name val="Calibri Light"/>
      <family val="2"/>
    </font>
    <font>
      <sz val="10"/>
      <name val="Calibri"/>
      <family val="2"/>
      <scheme val="minor"/>
    </font>
    <font>
      <sz val="12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8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  <family val="2"/>
    </font>
    <font>
      <sz val="8"/>
      <color rgb="FF0000FF"/>
      <name val="Calibri Light"/>
      <family val="2"/>
      <scheme val="major"/>
    </font>
    <font>
      <sz val="8"/>
      <color rgb="FF0000FF"/>
      <name val="Calibri"/>
      <family val="2"/>
      <scheme val="minor"/>
    </font>
    <font>
      <sz val="8"/>
      <color rgb="FFC00000"/>
      <name val="Arial"/>
      <family val="2"/>
    </font>
    <font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u val="double"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17"/>
      <name val="Segoe UI"/>
      <family val="2"/>
    </font>
    <font>
      <b/>
      <sz val="9"/>
      <color indexed="1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0B4"/>
        <bgColor indexed="64"/>
      </patternFill>
    </fill>
  </fills>
  <borders count="13">
    <border>
      <left/>
      <right/>
      <top/>
      <bottom/>
      <diagonal/>
    </border>
    <border>
      <left style="hair">
        <color rgb="FF0070C0"/>
      </left>
      <right style="hair">
        <color rgb="FF0070C0"/>
      </right>
      <top/>
      <bottom/>
      <diagonal/>
    </border>
    <border>
      <left style="hair">
        <color rgb="FFFF0000"/>
      </left>
      <right style="hair">
        <color rgb="FFFF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76933C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medium">
        <color rgb="FFFF0000"/>
      </bottom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87">
    <xf numFmtId="0" fontId="0" fillId="0" borderId="0" xfId="0"/>
    <xf numFmtId="0" fontId="5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quotePrefix="1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justify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quotePrefix="1" applyAlignment="1" applyProtection="1">
      <alignment vertical="center"/>
      <protection hidden="1"/>
    </xf>
    <xf numFmtId="0" fontId="20" fillId="3" borderId="3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 hidden="1"/>
    </xf>
    <xf numFmtId="0" fontId="0" fillId="0" borderId="6" xfId="0" quotePrefix="1" applyBorder="1" applyAlignment="1" applyProtection="1">
      <alignment horizontal="center" vertical="center"/>
      <protection hidden="1"/>
    </xf>
    <xf numFmtId="0" fontId="20" fillId="4" borderId="7" xfId="0" applyFont="1" applyFill="1" applyBorder="1" applyAlignment="1" applyProtection="1">
      <alignment horizontal="center" vertical="center"/>
      <protection hidden="1"/>
    </xf>
    <xf numFmtId="0" fontId="24" fillId="5" borderId="8" xfId="0" applyFont="1" applyFill="1" applyBorder="1" applyAlignment="1" applyProtection="1">
      <alignment horizontal="right" vertical="center" indent="1"/>
      <protection hidden="1"/>
    </xf>
    <xf numFmtId="0" fontId="24" fillId="5" borderId="8" xfId="0" applyFont="1" applyFill="1" applyBorder="1" applyAlignment="1" applyProtection="1">
      <alignment horizontal="right" vertical="center"/>
      <protection hidden="1"/>
    </xf>
    <xf numFmtId="0" fontId="25" fillId="5" borderId="8" xfId="0" applyFont="1" applyFill="1" applyBorder="1" applyAlignment="1" applyProtection="1">
      <alignment horizontal="left" vertical="center"/>
      <protection hidden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8" fillId="6" borderId="0" xfId="0" applyFont="1" applyFill="1" applyAlignment="1" applyProtection="1">
      <alignment horizontal="right" vertical="center"/>
      <protection hidden="1"/>
    </xf>
    <xf numFmtId="0" fontId="29" fillId="6" borderId="0" xfId="0" applyFont="1" applyFill="1" applyAlignment="1" applyProtection="1">
      <alignment horizontal="right" vertical="center"/>
      <protection hidden="1"/>
    </xf>
    <xf numFmtId="0" fontId="30" fillId="6" borderId="0" xfId="0" applyFont="1" applyFill="1" applyAlignment="1" applyProtection="1">
      <alignment vertical="center"/>
      <protection hidden="1"/>
    </xf>
    <xf numFmtId="0" fontId="1" fillId="0" borderId="0" xfId="1" applyProtection="1">
      <protection hidden="1"/>
    </xf>
    <xf numFmtId="0" fontId="18" fillId="0" borderId="0" xfId="1" applyFont="1" applyAlignment="1" applyProtection="1">
      <alignment vertical="center"/>
      <protection hidden="1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2" fillId="0" borderId="0" xfId="0" applyFont="1"/>
    <xf numFmtId="0" fontId="36" fillId="0" borderId="0" xfId="0" applyFont="1" applyAlignment="1">
      <alignment vertical="center"/>
    </xf>
    <xf numFmtId="0" fontId="37" fillId="0" borderId="0" xfId="0" applyFont="1" applyAlignment="1">
      <alignment vertical="top"/>
    </xf>
    <xf numFmtId="0" fontId="12" fillId="0" borderId="0" xfId="0" quotePrefix="1" applyFont="1" applyAlignment="1">
      <alignment vertical="center"/>
    </xf>
    <xf numFmtId="0" fontId="19" fillId="0" borderId="2" xfId="0" applyFont="1" applyBorder="1" applyAlignment="1" applyProtection="1">
      <alignment horizontal="left" vertical="center"/>
      <protection hidden="1"/>
    </xf>
    <xf numFmtId="0" fontId="17" fillId="0" borderId="1" xfId="0" applyFont="1" applyBorder="1" applyAlignment="1" applyProtection="1">
      <alignment horizontal="left" vertical="center"/>
      <protection hidden="1"/>
    </xf>
    <xf numFmtId="0" fontId="19" fillId="3" borderId="2" xfId="0" applyFont="1" applyFill="1" applyBorder="1" applyAlignment="1" applyProtection="1">
      <alignment horizontal="left" vertical="center"/>
      <protection hidden="1"/>
    </xf>
    <xf numFmtId="0" fontId="3" fillId="0" borderId="11" xfId="0" applyFont="1" applyBorder="1" applyProtection="1">
      <protection hidden="1"/>
    </xf>
    <xf numFmtId="0" fontId="40" fillId="0" borderId="0" xfId="0" applyFont="1" applyAlignment="1" applyProtection="1">
      <alignment vertical="center"/>
      <protection hidden="1"/>
    </xf>
    <xf numFmtId="1" fontId="40" fillId="0" borderId="0" xfId="0" applyNumberFormat="1" applyFont="1" applyAlignment="1" applyProtection="1">
      <alignment vertical="center"/>
      <protection hidden="1"/>
    </xf>
    <xf numFmtId="0" fontId="41" fillId="7" borderId="0" xfId="0" applyFont="1" applyFill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42" fillId="7" borderId="0" xfId="0" applyFont="1" applyFill="1" applyAlignment="1" applyProtection="1">
      <alignment vertical="center"/>
      <protection hidden="1"/>
    </xf>
    <xf numFmtId="0" fontId="43" fillId="4" borderId="0" xfId="0" applyFont="1" applyFill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9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2" fillId="0" borderId="0" xfId="0" applyFont="1" applyProtection="1"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164" fontId="14" fillId="8" borderId="0" xfId="0" applyNumberFormat="1" applyFont="1" applyFill="1" applyAlignment="1" applyProtection="1">
      <alignment horizontal="centerContinuous" vertical="center"/>
      <protection hidden="1"/>
    </xf>
    <xf numFmtId="164" fontId="44" fillId="8" borderId="0" xfId="0" applyNumberFormat="1" applyFont="1" applyFill="1" applyAlignment="1" applyProtection="1">
      <alignment horizontal="centerContinuous" vertical="center"/>
      <protection hidden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7" fillId="0" borderId="0" xfId="0" applyFont="1" applyAlignment="1">
      <alignment vertical="top" wrapText="1"/>
    </xf>
    <xf numFmtId="0" fontId="45" fillId="2" borderId="10" xfId="0" applyFont="1" applyFill="1" applyBorder="1" applyAlignment="1" applyProtection="1">
      <alignment horizontal="center" vertical="center" wrapText="1"/>
      <protection locked="0"/>
    </xf>
    <xf numFmtId="0" fontId="45" fillId="2" borderId="12" xfId="0" applyFont="1" applyFill="1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 applyProtection="1">
      <alignment vertical="center" wrapText="1"/>
      <protection hidden="1"/>
    </xf>
    <xf numFmtId="3" fontId="22" fillId="9" borderId="4" xfId="0" applyNumberFormat="1" applyFont="1" applyFill="1" applyBorder="1" applyAlignment="1" applyProtection="1">
      <alignment horizontal="center" vertical="center"/>
      <protection locked="0"/>
    </xf>
    <xf numFmtId="167" fontId="22" fillId="9" borderId="4" xfId="0" applyNumberFormat="1" applyFont="1" applyFill="1" applyBorder="1" applyAlignment="1" applyProtection="1">
      <alignment horizontal="center" vertical="center"/>
      <protection locked="0"/>
    </xf>
    <xf numFmtId="0" fontId="22" fillId="9" borderId="4" xfId="0" applyFont="1" applyFill="1" applyBorder="1" applyAlignment="1" applyProtection="1">
      <alignment vertical="center"/>
      <protection locked="0"/>
    </xf>
    <xf numFmtId="166" fontId="22" fillId="9" borderId="4" xfId="0" applyNumberFormat="1" applyFont="1" applyFill="1" applyBorder="1" applyAlignment="1" applyProtection="1">
      <alignment horizontal="left" vertical="center"/>
      <protection locked="0"/>
    </xf>
    <xf numFmtId="166" fontId="22" fillId="9" borderId="4" xfId="0" applyNumberFormat="1" applyFont="1" applyFill="1" applyBorder="1" applyAlignment="1" applyProtection="1">
      <alignment horizontal="center" vertical="center"/>
      <protection locked="0"/>
    </xf>
    <xf numFmtId="0" fontId="22" fillId="9" borderId="4" xfId="0" applyFont="1" applyFill="1" applyBorder="1" applyAlignment="1" applyProtection="1">
      <alignment horizontal="center" vertical="center"/>
      <protection locked="0"/>
    </xf>
    <xf numFmtId="12" fontId="22" fillId="9" borderId="4" xfId="0" applyNumberFormat="1" applyFont="1" applyFill="1" applyBorder="1" applyAlignment="1" applyProtection="1">
      <alignment horizontal="center" vertical="center"/>
      <protection locked="0"/>
    </xf>
    <xf numFmtId="165" fontId="22" fillId="9" borderId="4" xfId="0" applyNumberFormat="1" applyFont="1" applyFill="1" applyBorder="1" applyAlignment="1" applyProtection="1">
      <alignment horizontal="center" vertical="center"/>
      <protection locked="0"/>
    </xf>
    <xf numFmtId="166" fontId="22" fillId="9" borderId="9" xfId="0" applyNumberFormat="1" applyFont="1" applyFill="1" applyBorder="1" applyAlignment="1" applyProtection="1">
      <alignment horizontal="center" vertical="center"/>
      <protection locked="0"/>
    </xf>
    <xf numFmtId="166" fontId="22" fillId="9" borderId="9" xfId="0" applyNumberFormat="1" applyFont="1" applyFill="1" applyBorder="1" applyAlignment="1" applyProtection="1">
      <alignment horizontal="left" vertical="center"/>
      <protection locked="0"/>
    </xf>
  </cellXfs>
  <cellStyles count="3">
    <cellStyle name="Standard" xfId="0" builtinId="0"/>
    <cellStyle name="Standard 2" xfId="2"/>
    <cellStyle name="Standard 2 2 2" xfId="1"/>
  </cellStyles>
  <dxfs count="3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B050"/>
        </patternFill>
      </fill>
    </dxf>
    <dxf>
      <font>
        <color rgb="FFE26B0A"/>
      </font>
    </dxf>
  </dxfs>
  <tableStyles count="0" defaultTableStyle="TableStyleMedium2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17318</xdr:colOff>
      <xdr:row>121</xdr:row>
      <xdr:rowOff>77932</xdr:rowOff>
    </xdr:from>
    <xdr:to>
      <xdr:col>39</xdr:col>
      <xdr:colOff>35329</xdr:colOff>
      <xdr:row>129</xdr:row>
      <xdr:rowOff>90400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FF6A2266-93F6-547F-7C6E-037437823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7432" y="2095500"/>
          <a:ext cx="3654829" cy="17789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138</xdr:row>
      <xdr:rowOff>0</xdr:rowOff>
    </xdr:from>
    <xdr:to>
      <xdr:col>19</xdr:col>
      <xdr:colOff>124690</xdr:colOff>
      <xdr:row>149</xdr:row>
      <xdr:rowOff>14548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82D5BA88-932D-0CB4-ED10-844C8F562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659" y="5740977"/>
          <a:ext cx="3034145" cy="2456411"/>
        </a:xfrm>
        <a:prstGeom prst="rect">
          <a:avLst/>
        </a:prstGeom>
      </xdr:spPr>
    </xdr:pic>
    <xdr:clientData/>
  </xdr:twoCellAnchor>
  <xdr:twoCellAnchor editAs="oneCell">
    <xdr:from>
      <xdr:col>3</xdr:col>
      <xdr:colOff>8660</xdr:colOff>
      <xdr:row>15</xdr:row>
      <xdr:rowOff>121226</xdr:rowOff>
    </xdr:from>
    <xdr:to>
      <xdr:col>38</xdr:col>
      <xdr:colOff>124228</xdr:colOff>
      <xdr:row>30</xdr:row>
      <xdr:rowOff>62781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27D0B6C5-0AF2-90F8-294A-D15EAC5FDD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8" t="1527" r="585" b="1797"/>
        <a:stretch/>
      </xdr:blipFill>
      <xdr:spPr>
        <a:xfrm>
          <a:off x="779319" y="14850340"/>
          <a:ext cx="6480000" cy="3318600"/>
        </a:xfrm>
        <a:prstGeom prst="rect">
          <a:avLst/>
        </a:prstGeom>
        <a:ln w="3175">
          <a:solidFill>
            <a:schemeClr val="bg1">
              <a:lumMod val="75000"/>
            </a:schemeClr>
          </a:solidFill>
        </a:ln>
      </xdr:spPr>
    </xdr:pic>
    <xdr:clientData/>
  </xdr:twoCellAnchor>
  <xdr:twoCellAnchor editAs="oneCell">
    <xdr:from>
      <xdr:col>2</xdr:col>
      <xdr:colOff>199160</xdr:colOff>
      <xdr:row>35</xdr:row>
      <xdr:rowOff>51954</xdr:rowOff>
    </xdr:from>
    <xdr:to>
      <xdr:col>39</xdr:col>
      <xdr:colOff>27017</xdr:colOff>
      <xdr:row>51</xdr:row>
      <xdr:rowOff>112913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AFF466B3-D940-3A30-5785-1553255F1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705" y="19283795"/>
          <a:ext cx="6625244" cy="3663142"/>
        </a:xfrm>
        <a:prstGeom prst="rect">
          <a:avLst/>
        </a:prstGeom>
      </xdr:spPr>
    </xdr:pic>
    <xdr:clientData/>
  </xdr:twoCellAnchor>
  <xdr:twoCellAnchor editAs="oneCell">
    <xdr:from>
      <xdr:col>22</xdr:col>
      <xdr:colOff>25977</xdr:colOff>
      <xdr:row>61</xdr:row>
      <xdr:rowOff>43295</xdr:rowOff>
    </xdr:from>
    <xdr:to>
      <xdr:col>39</xdr:col>
      <xdr:colOff>6234</xdr:colOff>
      <xdr:row>69</xdr:row>
      <xdr:rowOff>133349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41DF7BD5-EEB5-FC1F-4CD8-0BFD0DBB9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1613" y="25094045"/>
          <a:ext cx="3071553" cy="1891145"/>
        </a:xfrm>
        <a:prstGeom prst="rect">
          <a:avLst/>
        </a:prstGeom>
      </xdr:spPr>
    </xdr:pic>
    <xdr:clientData/>
  </xdr:twoCellAnchor>
  <xdr:twoCellAnchor editAs="oneCell">
    <xdr:from>
      <xdr:col>22</xdr:col>
      <xdr:colOff>51956</xdr:colOff>
      <xdr:row>85</xdr:row>
      <xdr:rowOff>0</xdr:rowOff>
    </xdr:from>
    <xdr:to>
      <xdr:col>39</xdr:col>
      <xdr:colOff>7275</xdr:colOff>
      <xdr:row>92</xdr:row>
      <xdr:rowOff>153092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D194EC6-F57E-B247-C773-53629CF6E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7592" y="30246205"/>
          <a:ext cx="3046615" cy="1729047"/>
        </a:xfrm>
        <a:prstGeom prst="rect">
          <a:avLst/>
        </a:prstGeom>
      </xdr:spPr>
    </xdr:pic>
    <xdr:clientData/>
  </xdr:twoCellAnchor>
  <xdr:twoCellAnchor editAs="oneCell">
    <xdr:from>
      <xdr:col>19</xdr:col>
      <xdr:colOff>60613</xdr:colOff>
      <xdr:row>107</xdr:row>
      <xdr:rowOff>17318</xdr:rowOff>
    </xdr:from>
    <xdr:to>
      <xdr:col>39</xdr:col>
      <xdr:colOff>6580</xdr:colOff>
      <xdr:row>114</xdr:row>
      <xdr:rowOff>175954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E89941F4-895C-E55A-696F-253DA93DB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0727" y="35147250"/>
          <a:ext cx="3582785" cy="16999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9%20TSN-Moodle/Too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rlei"/>
      <sheetName val="Moodle"/>
      <sheetName val="AUFG-Liste"/>
      <sheetName val="Farben"/>
      <sheetName val="1."/>
      <sheetName val="Antw"/>
      <sheetName val="AntwReih"/>
      <sheetName val="P-F&amp;A"/>
      <sheetName val="P-Formel"/>
      <sheetName val="P-Bil"/>
      <sheetName val="P-x"/>
      <sheetName val="P(0a)"/>
      <sheetName val="P(0b)"/>
      <sheetName val="P(1a)"/>
      <sheetName val="P(1b)"/>
      <sheetName val="P(2a)"/>
      <sheetName val="P(2b)"/>
      <sheetName val="P(3a)"/>
      <sheetName val="P(3b)"/>
      <sheetName val="Gruppe"/>
      <sheetName val="Antworten"/>
      <sheetName val="Bewertung"/>
      <sheetName val="PKTe x"/>
      <sheetName val="PKTe x (0a)"/>
      <sheetName val="PKTe x (0b)"/>
      <sheetName val="PKTe x (1a)"/>
      <sheetName val="PKTe x (1b)"/>
      <sheetName val="PKTe x (2a)"/>
      <sheetName val="PKTe x (2b)"/>
      <sheetName val="PKTe x (3a)"/>
      <sheetName val="PKTe x (3b)"/>
      <sheetName val="Bewertung (FL)"/>
    </sheetNames>
    <sheetDataSet>
      <sheetData sheetId="0"/>
      <sheetData sheetId="1"/>
      <sheetData sheetId="2">
        <row r="2">
          <cell r="A2" t="str">
            <v>FL - Wozu brauchen wir Bauern</v>
          </cell>
        </row>
        <row r="3">
          <cell r="A3" t="str">
            <v>FL - Österreichs Landwirtschaft - Woher wohin und warum eigentlich</v>
          </cell>
        </row>
        <row r="4">
          <cell r="A4" t="str">
            <v>FL - Tiroler LW in Zahlen</v>
          </cell>
        </row>
        <row r="5">
          <cell r="A5" t="str">
            <v>FL - Grundlagen der Buchführung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71">
          <cell r="D71" t="str">
            <v>x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6">
          <cell r="B16" t="str">
            <v>2FSL</v>
          </cell>
        </row>
        <row r="21">
          <cell r="B21" t="str">
            <v>2bBHM</v>
          </cell>
          <cell r="D21">
            <v>8</v>
          </cell>
        </row>
        <row r="24">
          <cell r="B24" t="str">
            <v>A</v>
          </cell>
          <cell r="E24" t="str">
            <v>UFRW-Test</v>
          </cell>
        </row>
        <row r="25">
          <cell r="B25" t="str">
            <v>B</v>
          </cell>
          <cell r="E25" t="str">
            <v>UFRW-Schularbeit</v>
          </cell>
        </row>
        <row r="26">
          <cell r="B26" t="str">
            <v>C</v>
          </cell>
          <cell r="E26" t="str">
            <v>UFRW-Wiederholung</v>
          </cell>
        </row>
        <row r="27">
          <cell r="B27" t="str">
            <v>D</v>
          </cell>
          <cell r="E27" t="str">
            <v>UFRW-Wiederholungsprüfung</v>
          </cell>
        </row>
        <row r="28">
          <cell r="B28" t="str">
            <v>E</v>
          </cell>
          <cell r="E28" t="str">
            <v>UFRW-Entscheidungsprüfung</v>
          </cell>
        </row>
        <row r="29">
          <cell r="B29" t="str">
            <v>F</v>
          </cell>
        </row>
        <row r="30">
          <cell r="B30" t="str">
            <v>G</v>
          </cell>
        </row>
        <row r="31">
          <cell r="B31" t="str">
            <v>H</v>
          </cell>
        </row>
        <row r="32">
          <cell r="B32" t="str">
            <v>I</v>
          </cell>
        </row>
        <row r="33">
          <cell r="B33" t="str">
            <v>J</v>
          </cell>
        </row>
        <row r="34">
          <cell r="B34" t="str">
            <v>K</v>
          </cell>
        </row>
        <row r="35">
          <cell r="B35" t="str">
            <v>L</v>
          </cell>
        </row>
      </sheetData>
      <sheetData sheetId="20"/>
      <sheetData sheetId="21"/>
      <sheetData sheetId="22">
        <row r="19">
          <cell r="D19" t="str">
            <v>x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A342"/>
  <sheetViews>
    <sheetView showGridLines="0" showRowColHeaders="0" tabSelected="1" topLeftCell="B1" zoomScaleNormal="100" workbookViewId="0">
      <pane xSplit="1" ySplit="4" topLeftCell="C5" activePane="bottomRight" state="frozen"/>
      <selection activeCell="B1" sqref="B1"/>
      <selection pane="topRight" activeCell="C1" sqref="C1"/>
      <selection pane="bottomLeft" activeCell="B4" sqref="B4"/>
      <selection pane="bottomRight" activeCell="AI8" sqref="AI8:AM8"/>
    </sheetView>
  </sheetViews>
  <sheetFormatPr baseColWidth="10" defaultColWidth="0" defaultRowHeight="15" zeroHeight="1" x14ac:dyDescent="0.25"/>
  <cols>
    <col min="1" max="1" width="7.7109375" customWidth="1"/>
    <col min="2" max="2" width="0.140625" customWidth="1"/>
    <col min="3" max="3" width="3.7109375" customWidth="1"/>
    <col min="4" max="39" width="2.7109375" customWidth="1"/>
    <col min="40" max="41" width="4.7109375" customWidth="1"/>
    <col min="42" max="42" width="1.7109375" customWidth="1"/>
    <col min="43" max="44" width="4.7109375" customWidth="1"/>
    <col min="45" max="47" width="4.7109375" style="18" hidden="1" customWidth="1"/>
    <col min="48" max="48" width="1.7109375" style="18" hidden="1" customWidth="1"/>
    <col min="49" max="51" width="4.7109375" style="18" hidden="1" customWidth="1"/>
    <col min="52" max="55" width="6.7109375" style="18" hidden="1" customWidth="1"/>
    <col min="56" max="56" width="2.7109375" style="19" hidden="1" customWidth="1"/>
    <col min="57" max="60" width="6.7109375" style="18" hidden="1" customWidth="1"/>
    <col min="61" max="79" width="11.42578125" style="18" hidden="1" customWidth="1"/>
    <col min="80" max="16384" width="11.42578125" hidden="1"/>
  </cols>
  <sheetData>
    <row r="1" spans="3:60" ht="20.100000000000001" customHeight="1" x14ac:dyDescent="0.25">
      <c r="C1" s="36" t="s">
        <v>11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5"/>
      <c r="AI1" s="35"/>
      <c r="AJ1" s="35"/>
      <c r="AK1" s="35"/>
      <c r="AL1" s="35"/>
      <c r="AM1" s="34" t="s">
        <v>178</v>
      </c>
      <c r="AN1" s="69" t="s">
        <v>207</v>
      </c>
      <c r="AO1" s="69"/>
      <c r="AP1" s="69"/>
      <c r="AQ1" s="69"/>
      <c r="AR1" s="70"/>
      <c r="BD1" s="18"/>
    </row>
    <row r="2" spans="3:60" ht="20.100000000000001" customHeight="1" thickBot="1" x14ac:dyDescent="0.3"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U2" s="21" t="s">
        <v>10</v>
      </c>
    </row>
    <row r="3" spans="3:60" ht="39.950000000000003" customHeight="1" thickTop="1" x14ac:dyDescent="0.25">
      <c r="C3" s="76" t="s">
        <v>209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O3" s="74" t="s">
        <v>210</v>
      </c>
      <c r="AP3" s="74"/>
      <c r="AQ3" s="75"/>
    </row>
    <row r="4" spans="3:60" ht="15" customHeight="1" thickBot="1" x14ac:dyDescent="0.3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U4" s="21" t="s">
        <v>10</v>
      </c>
    </row>
    <row r="5" spans="3:60" ht="20.100000000000001" hidden="1" customHeight="1" thickBot="1" x14ac:dyDescent="0.3">
      <c r="C5" s="31" t="s">
        <v>175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29" t="s">
        <v>9</v>
      </c>
      <c r="AO5" s="13" t="s">
        <v>8</v>
      </c>
      <c r="AP5" s="12" t="s">
        <v>1</v>
      </c>
      <c r="AQ5" s="13" t="s">
        <v>7</v>
      </c>
      <c r="AU5" s="56">
        <f>COLUMNS($C$6:AU6)</f>
        <v>45</v>
      </c>
      <c r="AV5" s="56"/>
      <c r="AW5" s="56">
        <f>COLUMNS($C$6:AW6)</f>
        <v>47</v>
      </c>
      <c r="AX5" s="56">
        <f>SPI_gPKTE+1</f>
        <v>48</v>
      </c>
      <c r="AZ5" s="57" t="s">
        <v>173</v>
      </c>
      <c r="BA5" s="57"/>
      <c r="BB5" s="57"/>
      <c r="BC5" s="57"/>
      <c r="BD5" s="58"/>
      <c r="BE5" s="59" t="s">
        <v>174</v>
      </c>
    </row>
    <row r="6" spans="3:60" ht="9.9499999999999993" hidden="1" customHeight="1" thickBot="1" x14ac:dyDescent="0.3">
      <c r="AZ6" s="60"/>
      <c r="BA6" s="60"/>
      <c r="BB6" s="60"/>
      <c r="BC6" s="60"/>
      <c r="BD6" s="58"/>
      <c r="BE6" s="61">
        <v>1</v>
      </c>
      <c r="BF6" s="61">
        <v>2</v>
      </c>
      <c r="BG6" s="61">
        <v>3</v>
      </c>
      <c r="BH6" s="61">
        <v>4</v>
      </c>
    </row>
    <row r="7" spans="3:60" ht="21.95" customHeight="1" thickBot="1" x14ac:dyDescent="0.3">
      <c r="C7" s="44" t="s">
        <v>14</v>
      </c>
      <c r="D7" s="73" t="s">
        <v>62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42"/>
      <c r="AO7" s="42"/>
      <c r="AP7" s="42"/>
      <c r="AQ7" s="42"/>
      <c r="AR7" s="42"/>
      <c r="AS7" s="62" t="s">
        <v>5</v>
      </c>
      <c r="AT7" s="63">
        <f>COUNTA($AS$5:AS7)</f>
        <v>1</v>
      </c>
      <c r="AU7" s="28">
        <f>SUM(AO7:AO69)</f>
        <v>0</v>
      </c>
      <c r="AV7" s="27" t="s">
        <v>1</v>
      </c>
      <c r="AW7" s="26">
        <f>SUM(AQ7:AQ69)</f>
        <v>17</v>
      </c>
      <c r="AX7" s="64" t="str">
        <f>MID(EK,FIND("(",EK,1)+1,(FIND(")",EK,1)-FIND("(",EK,1)-1))</f>
        <v>EK1</v>
      </c>
    </row>
    <row r="8" spans="3:60" ht="18" customHeight="1" x14ac:dyDescent="0.25">
      <c r="C8" s="2"/>
      <c r="D8" s="33" t="s">
        <v>112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S8" s="33"/>
      <c r="T8" s="33"/>
      <c r="U8" s="33"/>
      <c r="V8" s="33"/>
      <c r="W8" s="33"/>
      <c r="X8" s="33"/>
      <c r="Y8" s="33"/>
      <c r="Z8" s="33"/>
      <c r="AA8" s="33"/>
      <c r="AC8" s="33"/>
      <c r="AD8" s="33"/>
      <c r="AE8" s="33"/>
      <c r="AF8" s="33"/>
      <c r="AG8" s="33"/>
      <c r="AI8" s="77"/>
      <c r="AJ8" s="77"/>
      <c r="AK8" s="77"/>
      <c r="AL8" s="77"/>
      <c r="AM8" s="77"/>
      <c r="AN8" s="42"/>
      <c r="AO8" s="24" t="str">
        <f>IF(AND(AI8=""),"",SUM(IF(COUNTIF(BE8,AZ8)&gt;0,1/COUNTIF(AZ8,AZ8),0),IF(COUNTIF(BF8,BA8)&gt;0,1/COUNTIF(BA8,BA8),0),IF(COUNTIF(BG8,BB8)&gt;0,1/COUNTIF(BB8,BB8),0),IF(COUNTIF(BH8,BC8)&gt;0,1/COUNTIF(BC8,BC8),0)))</f>
        <v/>
      </c>
      <c r="AP8" s="23" t="s">
        <v>1</v>
      </c>
      <c r="AQ8" s="22">
        <f t="shared" ref="AQ8" si="0">COUNTA(BE8:BH8)</f>
        <v>1</v>
      </c>
      <c r="AR8" s="18"/>
      <c r="AS8" s="20"/>
      <c r="AT8" s="19"/>
      <c r="AZ8" s="46">
        <f>AI8</f>
        <v>0</v>
      </c>
      <c r="BA8" s="46"/>
      <c r="BB8" s="46"/>
      <c r="BC8" s="46"/>
      <c r="BD8" s="65">
        <v>1</v>
      </c>
      <c r="BE8" s="47">
        <v>400000</v>
      </c>
      <c r="BF8" s="47"/>
      <c r="BG8" s="47"/>
      <c r="BH8" s="47"/>
    </row>
    <row r="9" spans="3:60" ht="18" customHeight="1" x14ac:dyDescent="0.25">
      <c r="C9" s="2"/>
      <c r="D9" s="32" t="s">
        <v>114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42"/>
      <c r="AN9" s="42"/>
      <c r="AO9" s="42"/>
      <c r="AP9" s="42"/>
      <c r="AQ9" s="42"/>
      <c r="AR9" s="42"/>
      <c r="AS9" s="66"/>
      <c r="AT9" s="66"/>
      <c r="AU9" s="66"/>
      <c r="AV9" s="66"/>
      <c r="AW9" s="66"/>
      <c r="AX9" s="66"/>
      <c r="BC9" s="19"/>
      <c r="BD9" s="18"/>
    </row>
    <row r="10" spans="3:60" ht="18" customHeight="1" x14ac:dyDescent="0.25">
      <c r="C10" s="2"/>
      <c r="D10" s="33" t="s">
        <v>113</v>
      </c>
      <c r="F10" s="33"/>
      <c r="G10" s="33"/>
      <c r="H10" s="33"/>
      <c r="I10" s="33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33" t="s">
        <v>87</v>
      </c>
      <c r="X10" s="33"/>
      <c r="Z10" s="33"/>
      <c r="AA10" s="33"/>
      <c r="AB10" s="33"/>
      <c r="AC10" s="33"/>
      <c r="AE10" s="33"/>
      <c r="AF10" s="33"/>
      <c r="AG10" s="33"/>
      <c r="AH10" s="33"/>
      <c r="AI10" s="33"/>
      <c r="AJ10" s="33"/>
      <c r="AK10" s="42"/>
      <c r="AL10" s="42"/>
      <c r="AM10" s="42"/>
      <c r="AN10" s="42"/>
      <c r="AO10" s="24" t="str">
        <f>IF(AND(K10=""),"",SUM(IF(COUNTIF(BE10,AZ10)&gt;0,1/COUNTIF(AZ10,AZ10),0),IF(COUNTIF(BF10,BA10)&gt;0,1/COUNTIF(BA10,BA10),0),IF(COUNTIF(BG10,BB10)&gt;0,1/COUNTIF(BB10,BB10),0),IF(COUNTIF(BH10,BC10)&gt;0,1/COUNTIF(BC10,BC10),0)))</f>
        <v/>
      </c>
      <c r="AP10" s="23" t="s">
        <v>1</v>
      </c>
      <c r="AQ10" s="22">
        <f t="shared" ref="AQ10" si="1">COUNTA(BE10:BH10)</f>
        <v>1</v>
      </c>
      <c r="AR10" s="18"/>
      <c r="AS10" s="20"/>
      <c r="AT10" s="19"/>
      <c r="AZ10" s="46">
        <f>K10</f>
        <v>0</v>
      </c>
      <c r="BA10" s="46"/>
      <c r="BB10" s="46"/>
      <c r="BC10" s="46"/>
      <c r="BD10" s="65">
        <v>2</v>
      </c>
      <c r="BE10" s="47">
        <v>8000000000</v>
      </c>
      <c r="BF10" s="47"/>
      <c r="BG10" s="47"/>
      <c r="BH10" s="47"/>
    </row>
    <row r="11" spans="3:60" ht="18" customHeight="1" x14ac:dyDescent="0.25">
      <c r="C11" s="2"/>
      <c r="D11" s="33" t="s">
        <v>28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33" t="s">
        <v>115</v>
      </c>
      <c r="AI11" s="42"/>
      <c r="AO11" s="24" t="str">
        <f>IF(AND(V11=""),"",SUM(IF(COUNTIF(BE11,AZ11)&gt;0,1/COUNTIF(AZ11,AZ11),0),IF(COUNTIF(BF11,BA11)&gt;0,1/COUNTIF(BA11,BA11),0),IF(COUNTIF(BG11,BB11)&gt;0,1/COUNTIF(BB11,BB11),0),IF(COUNTIF(BH11,BC11)&gt;0,1/COUNTIF(BC11,BC11),0)))</f>
        <v/>
      </c>
      <c r="AP11" s="23" t="s">
        <v>1</v>
      </c>
      <c r="AQ11" s="22">
        <f t="shared" ref="AQ11" si="2">COUNTA(BE11:BH11)</f>
        <v>1</v>
      </c>
      <c r="AR11" s="18"/>
      <c r="AS11" s="20"/>
      <c r="AT11" s="19"/>
      <c r="AZ11" s="46">
        <f>V11</f>
        <v>0</v>
      </c>
      <c r="BA11" s="46"/>
      <c r="BB11" s="46"/>
      <c r="BC11" s="46"/>
      <c r="BD11" s="65">
        <v>3</v>
      </c>
      <c r="BE11" s="47" t="s">
        <v>88</v>
      </c>
      <c r="BF11" s="47"/>
      <c r="BG11" s="47"/>
      <c r="BH11" s="47"/>
    </row>
    <row r="12" spans="3:60" ht="18" customHeight="1" x14ac:dyDescent="0.25">
      <c r="C12" s="2"/>
      <c r="D12" s="32" t="s">
        <v>116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AE12" s="33"/>
      <c r="AF12" s="33"/>
      <c r="AG12" s="33"/>
      <c r="AH12" s="33"/>
      <c r="AI12" s="33"/>
      <c r="AJ12" s="33"/>
      <c r="AK12" s="33"/>
      <c r="AL12" s="33"/>
      <c r="AM12" s="42"/>
      <c r="AN12" s="42"/>
      <c r="AP12" s="42"/>
      <c r="AQ12" s="42"/>
      <c r="AR12" s="42"/>
      <c r="AS12" s="66"/>
      <c r="AT12" s="66"/>
      <c r="AU12" s="66"/>
      <c r="AV12" s="66"/>
      <c r="AW12" s="66"/>
      <c r="BB12" s="19"/>
      <c r="BD12" s="18"/>
    </row>
    <row r="13" spans="3:60" ht="18" customHeight="1" x14ac:dyDescent="0.25">
      <c r="C13" s="2"/>
      <c r="D13" s="33" t="s">
        <v>89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33" t="s">
        <v>29</v>
      </c>
      <c r="U13" s="33"/>
      <c r="V13" s="33"/>
      <c r="W13" s="33"/>
      <c r="AC13" s="33"/>
      <c r="AN13" s="42"/>
      <c r="AO13" s="24" t="str">
        <f>IF(AND(H13=""),"",SUM(IF(COUNTIF(BE13,AZ13)&gt;0,1/COUNTIF(AZ13,AZ13),0),IF(COUNTIF(BF13,BA13)&gt;0,1/COUNTIF(BA13,BA13),0),IF(COUNTIF(BG13,BB13)&gt;0,1/COUNTIF(BB13,BB13),0),IF(COUNTIF(BH13,BC13)&gt;0,1/COUNTIF(BC13,BC13),0)))</f>
        <v/>
      </c>
      <c r="AP13" s="23" t="s">
        <v>1</v>
      </c>
      <c r="AQ13" s="22">
        <f t="shared" ref="AQ13" si="3">COUNTA(BE13:BH13)</f>
        <v>1</v>
      </c>
      <c r="AR13" s="18"/>
      <c r="AS13" s="20"/>
      <c r="AT13" s="19"/>
      <c r="AZ13" s="46">
        <f>H13</f>
        <v>0</v>
      </c>
      <c r="BA13" s="46"/>
      <c r="BB13" s="46"/>
      <c r="BC13" s="46"/>
      <c r="BD13" s="65">
        <v>4</v>
      </c>
      <c r="BE13" s="47" t="s">
        <v>90</v>
      </c>
      <c r="BF13" s="47"/>
      <c r="BG13" s="47"/>
      <c r="BH13" s="47"/>
    </row>
    <row r="14" spans="3:60" ht="18" customHeight="1" x14ac:dyDescent="0.25">
      <c r="C14" s="2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33" t="s">
        <v>30</v>
      </c>
      <c r="Q14" s="33"/>
      <c r="R14" s="33"/>
      <c r="S14" s="33"/>
      <c r="T14" s="33"/>
      <c r="U14" s="33"/>
      <c r="V14" s="33"/>
      <c r="W14" s="33"/>
      <c r="X14" s="33"/>
      <c r="Y14" s="33"/>
      <c r="AC14" s="33"/>
      <c r="AG14" s="33"/>
      <c r="AH14" s="33"/>
      <c r="AI14" s="33"/>
      <c r="AJ14" s="33"/>
      <c r="AK14" s="33"/>
      <c r="AL14" s="42"/>
      <c r="AM14" s="42"/>
      <c r="AN14" s="42"/>
      <c r="AO14" s="24" t="str">
        <f>IF(AND(D14=""),"",SUM(IF(COUNTIF(BE14,AZ14)&gt;0,1/COUNTIF(AZ14,AZ14),0),IF(COUNTIF(BF14,BA14)&gt;0,1/COUNTIF(BA14,BA14),0),IF(COUNTIF(BG14,BB14)&gt;0,1/COUNTIF(BB14,BB14),0),IF(COUNTIF(BH14,BC14)&gt;0,1/COUNTIF(BC14,BC14),0)))</f>
        <v/>
      </c>
      <c r="AP14" s="23" t="s">
        <v>1</v>
      </c>
      <c r="AQ14" s="22">
        <f t="shared" ref="AQ14" si="4">COUNTA(BE14:BH14)</f>
        <v>1</v>
      </c>
      <c r="AR14" s="18"/>
      <c r="AS14" s="20"/>
      <c r="AT14" s="19"/>
      <c r="AZ14" s="46">
        <f>D14</f>
        <v>0</v>
      </c>
      <c r="BA14" s="46"/>
      <c r="BB14" s="46"/>
      <c r="BC14" s="46"/>
      <c r="BD14" s="65">
        <v>5</v>
      </c>
      <c r="BE14" s="47" t="s">
        <v>49</v>
      </c>
      <c r="BF14" s="47"/>
      <c r="BG14" s="47"/>
      <c r="BH14" s="47"/>
    </row>
    <row r="15" spans="3:60" ht="18" customHeight="1" x14ac:dyDescent="0.25">
      <c r="C15" s="2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33" t="s">
        <v>3</v>
      </c>
      <c r="Q15" s="33"/>
      <c r="R15" s="33"/>
      <c r="S15" s="33"/>
      <c r="T15" s="33"/>
      <c r="U15" s="33"/>
      <c r="V15" s="33"/>
      <c r="W15" s="33"/>
      <c r="X15" s="33"/>
      <c r="Y15" s="33"/>
      <c r="AC15" s="33"/>
      <c r="AG15" s="33"/>
      <c r="AH15" s="33"/>
      <c r="AI15" s="33"/>
      <c r="AJ15" s="33"/>
      <c r="AK15" s="33"/>
      <c r="AL15" s="42"/>
      <c r="AM15" s="42"/>
      <c r="AN15" s="42"/>
      <c r="AO15" s="24" t="str">
        <f>IF(AND(D15=""),"",SUM(IF(COUNTIF(BE15,AZ15)&gt;0,1/COUNTIF(AZ15,AZ15),0),IF(COUNTIF(BF15,BA15)&gt;0,1/COUNTIF(BA15,BA15),0),IF(COUNTIF(BG15,BB15)&gt;0,1/COUNTIF(BB15,BB15),0),IF(COUNTIF(BH15,BC15)&gt;0,1/COUNTIF(BC15,BC15),0)))</f>
        <v/>
      </c>
      <c r="AP15" s="23" t="s">
        <v>1</v>
      </c>
      <c r="AQ15" s="22">
        <f t="shared" ref="AQ15" si="5">COUNTA(BE15:BH15)</f>
        <v>1</v>
      </c>
      <c r="AR15" s="18"/>
      <c r="AS15" s="20"/>
      <c r="AT15" s="19"/>
      <c r="AZ15" s="46">
        <f>D15</f>
        <v>0</v>
      </c>
      <c r="BA15" s="46"/>
      <c r="BB15" s="46"/>
      <c r="BC15" s="46"/>
      <c r="BD15" s="65">
        <v>6</v>
      </c>
      <c r="BE15" s="47" t="s">
        <v>91</v>
      </c>
      <c r="BF15" s="47"/>
      <c r="BG15" s="47"/>
      <c r="BH15" s="47"/>
    </row>
    <row r="16" spans="3:60" ht="18" customHeight="1" x14ac:dyDescent="0.25">
      <c r="C16" s="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42"/>
      <c r="AN16" s="42"/>
      <c r="AO16" s="42"/>
      <c r="AP16" s="42"/>
      <c r="AQ16" s="42"/>
      <c r="AR16" s="42"/>
      <c r="AS16" s="66"/>
      <c r="AT16" s="66"/>
      <c r="AU16" s="66"/>
      <c r="AV16" s="66"/>
      <c r="AW16" s="66"/>
      <c r="AX16" s="66"/>
      <c r="BC16" s="19"/>
      <c r="BD16" s="18"/>
    </row>
    <row r="17" spans="3:51" ht="18" customHeight="1" x14ac:dyDescent="0.25">
      <c r="C17" s="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42"/>
      <c r="AN17" s="42"/>
      <c r="AO17" s="42"/>
      <c r="AP17" s="42"/>
      <c r="AQ17" s="42"/>
      <c r="AR17" s="42"/>
      <c r="AS17" s="66"/>
      <c r="AT17" s="66"/>
      <c r="AU17" s="66"/>
      <c r="AV17" s="66"/>
      <c r="AW17" s="66"/>
      <c r="AX17" s="66"/>
      <c r="AY17" s="66"/>
    </row>
    <row r="18" spans="3:51" ht="18" customHeight="1" x14ac:dyDescent="0.25">
      <c r="C18" s="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42"/>
      <c r="AN18" s="42"/>
      <c r="AO18" s="42"/>
      <c r="AP18" s="42"/>
      <c r="AQ18" s="42"/>
      <c r="AR18" s="42"/>
      <c r="AS18" s="66"/>
      <c r="AT18" s="66"/>
      <c r="AU18" s="66"/>
      <c r="AV18" s="66"/>
      <c r="AW18" s="66"/>
      <c r="AX18" s="66"/>
      <c r="AY18" s="66"/>
    </row>
    <row r="19" spans="3:51" ht="18" customHeight="1" x14ac:dyDescent="0.25">
      <c r="C19" s="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42"/>
      <c r="AN19" s="42"/>
      <c r="AO19" s="42"/>
      <c r="AP19" s="42"/>
      <c r="AQ19" s="42"/>
      <c r="AR19" s="42"/>
      <c r="AS19" s="66"/>
      <c r="AT19" s="66"/>
      <c r="AU19" s="66"/>
      <c r="AV19" s="66"/>
      <c r="AW19" s="66"/>
      <c r="AX19" s="66"/>
      <c r="AY19" s="66"/>
    </row>
    <row r="20" spans="3:51" ht="18" customHeight="1" x14ac:dyDescent="0.25">
      <c r="C20" s="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42"/>
      <c r="AN20" s="42"/>
      <c r="AO20" s="42"/>
      <c r="AP20" s="42"/>
      <c r="AQ20" s="42"/>
      <c r="AR20" s="42"/>
      <c r="AS20" s="66"/>
      <c r="AT20" s="66"/>
      <c r="AU20" s="66"/>
      <c r="AV20" s="66"/>
      <c r="AW20" s="66"/>
      <c r="AX20" s="66"/>
      <c r="AY20" s="66"/>
    </row>
    <row r="21" spans="3:51" ht="18" customHeight="1" x14ac:dyDescent="0.25">
      <c r="C21" s="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42"/>
      <c r="AN21" s="42"/>
      <c r="AO21" s="42"/>
      <c r="AP21" s="42"/>
      <c r="AQ21" s="42"/>
      <c r="AR21" s="42"/>
      <c r="AS21" s="66"/>
      <c r="AT21" s="66"/>
      <c r="AU21" s="66"/>
      <c r="AV21" s="66"/>
      <c r="AW21" s="66"/>
      <c r="AX21" s="66"/>
      <c r="AY21" s="66"/>
    </row>
    <row r="22" spans="3:51" ht="18" customHeight="1" x14ac:dyDescent="0.25">
      <c r="C22" s="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42"/>
      <c r="AN22" s="42"/>
      <c r="AO22" s="42"/>
      <c r="AP22" s="42"/>
      <c r="AQ22" s="42"/>
      <c r="AR22" s="42"/>
      <c r="AS22" s="66"/>
      <c r="AT22" s="66"/>
      <c r="AU22" s="66"/>
      <c r="AV22" s="66"/>
      <c r="AW22" s="66"/>
      <c r="AX22" s="66"/>
      <c r="AY22" s="66"/>
    </row>
    <row r="23" spans="3:51" ht="18" customHeight="1" x14ac:dyDescent="0.25">
      <c r="C23" s="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42"/>
      <c r="AN23" s="42"/>
      <c r="AO23" s="42"/>
      <c r="AP23" s="42"/>
      <c r="AQ23" s="42"/>
      <c r="AR23" s="42"/>
      <c r="AS23" s="66"/>
      <c r="AT23" s="66"/>
      <c r="AU23" s="66"/>
      <c r="AV23" s="66"/>
      <c r="AW23" s="66"/>
      <c r="AX23" s="66"/>
      <c r="AY23" s="66"/>
    </row>
    <row r="24" spans="3:51" ht="18" customHeight="1" x14ac:dyDescent="0.25">
      <c r="C24" s="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42"/>
      <c r="AN24" s="42"/>
      <c r="AO24" s="42"/>
      <c r="AP24" s="42"/>
      <c r="AQ24" s="42"/>
      <c r="AR24" s="42"/>
      <c r="AS24" s="66"/>
      <c r="AT24" s="66"/>
      <c r="AU24" s="66"/>
      <c r="AV24" s="66"/>
      <c r="AW24" s="66"/>
      <c r="AX24" s="66"/>
      <c r="AY24" s="66"/>
    </row>
    <row r="25" spans="3:51" ht="18" customHeight="1" x14ac:dyDescent="0.25">
      <c r="C25" s="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42"/>
      <c r="AN25" s="42"/>
      <c r="AO25" s="42"/>
      <c r="AP25" s="42"/>
      <c r="AQ25" s="42"/>
      <c r="AR25" s="42"/>
      <c r="AS25" s="66"/>
      <c r="AT25" s="66"/>
      <c r="AU25" s="66"/>
      <c r="AV25" s="66"/>
      <c r="AW25" s="66"/>
      <c r="AX25" s="66"/>
      <c r="AY25" s="66"/>
    </row>
    <row r="26" spans="3:51" ht="18" customHeight="1" x14ac:dyDescent="0.25">
      <c r="C26" s="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42"/>
      <c r="AN26" s="42"/>
      <c r="AO26" s="42"/>
      <c r="AP26" s="42"/>
      <c r="AQ26" s="42"/>
      <c r="AR26" s="42"/>
      <c r="AS26" s="66"/>
      <c r="AT26" s="66"/>
      <c r="AU26" s="66"/>
      <c r="AV26" s="66"/>
      <c r="AW26" s="66"/>
      <c r="AX26" s="66"/>
      <c r="AY26" s="66"/>
    </row>
    <row r="27" spans="3:51" ht="18" customHeight="1" x14ac:dyDescent="0.25">
      <c r="C27" s="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42"/>
      <c r="AN27" s="42"/>
      <c r="AO27" s="42"/>
      <c r="AP27" s="42"/>
      <c r="AQ27" s="42"/>
      <c r="AR27" s="42"/>
      <c r="AS27" s="66"/>
      <c r="AT27" s="66"/>
      <c r="AU27" s="66"/>
      <c r="AV27" s="66"/>
      <c r="AW27" s="66"/>
      <c r="AX27" s="66"/>
      <c r="AY27" s="66"/>
    </row>
    <row r="28" spans="3:51" ht="18" customHeight="1" x14ac:dyDescent="0.25">
      <c r="C28" s="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42"/>
      <c r="AN28" s="42"/>
      <c r="AO28" s="42"/>
      <c r="AP28" s="42"/>
      <c r="AQ28" s="42"/>
      <c r="AR28" s="42"/>
      <c r="AS28" s="66"/>
      <c r="AT28" s="66"/>
      <c r="AU28" s="66"/>
      <c r="AV28" s="66"/>
      <c r="AW28" s="66"/>
      <c r="AX28" s="66"/>
      <c r="AY28" s="66"/>
    </row>
    <row r="29" spans="3:51" ht="18" customHeight="1" x14ac:dyDescent="0.25">
      <c r="C29" s="2"/>
      <c r="D29" s="33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42"/>
      <c r="AN29" s="42"/>
      <c r="AO29" s="42"/>
      <c r="AP29" s="42"/>
      <c r="AQ29" s="42"/>
      <c r="AR29" s="42"/>
      <c r="AS29" s="66"/>
      <c r="AT29" s="66"/>
      <c r="AU29" s="66"/>
      <c r="AV29" s="66"/>
      <c r="AW29" s="66"/>
      <c r="AX29" s="66"/>
      <c r="AY29" s="66"/>
    </row>
    <row r="30" spans="3:51" ht="18" customHeight="1" x14ac:dyDescent="0.25">
      <c r="C30" s="2"/>
      <c r="D30" s="33"/>
      <c r="E30" s="32"/>
      <c r="F30" s="3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42"/>
      <c r="AN30" s="42"/>
      <c r="AO30" s="42"/>
      <c r="AP30" s="42"/>
      <c r="AQ30" s="42"/>
      <c r="AR30" s="42"/>
      <c r="AS30" s="66"/>
      <c r="AT30" s="66"/>
      <c r="AU30" s="66"/>
      <c r="AV30" s="66"/>
      <c r="AW30" s="66"/>
      <c r="AX30" s="66"/>
      <c r="AY30" s="66"/>
    </row>
    <row r="31" spans="3:51" ht="18" customHeight="1" x14ac:dyDescent="0.25">
      <c r="C31" s="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2"/>
      <c r="AN31" s="42"/>
      <c r="AO31" s="42"/>
      <c r="AP31" s="42"/>
      <c r="AQ31" s="42"/>
      <c r="AR31" s="42"/>
      <c r="AS31" s="66"/>
      <c r="AT31" s="66"/>
      <c r="AU31" s="66"/>
      <c r="AV31" s="66"/>
      <c r="AW31" s="66"/>
      <c r="AX31" s="66"/>
      <c r="AY31" s="66"/>
    </row>
    <row r="32" spans="3:51" ht="18" customHeight="1" x14ac:dyDescent="0.25">
      <c r="C32" s="2"/>
      <c r="D32" s="32" t="s">
        <v>31</v>
      </c>
      <c r="F32" s="32"/>
      <c r="G32" s="32"/>
      <c r="H32" s="32"/>
      <c r="I32" s="32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M32" s="42"/>
      <c r="AN32" s="42"/>
      <c r="AO32" s="42"/>
      <c r="AP32" s="42"/>
      <c r="AQ32" s="42"/>
      <c r="AR32" s="42"/>
      <c r="AS32" s="66"/>
      <c r="AT32" s="66"/>
      <c r="AU32" s="66"/>
      <c r="AV32" s="66"/>
      <c r="AW32" s="66"/>
      <c r="AX32" s="66"/>
      <c r="AY32" s="66"/>
    </row>
    <row r="33" spans="3:60" ht="18" customHeight="1" x14ac:dyDescent="0.25">
      <c r="C33" s="2"/>
      <c r="D33" s="80"/>
      <c r="E33" s="80"/>
      <c r="F33" s="80"/>
      <c r="G33" s="80"/>
      <c r="H33" s="80"/>
      <c r="I33" s="33" t="s">
        <v>92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Z33" s="33"/>
      <c r="AA33" s="33"/>
      <c r="AB33" s="33"/>
      <c r="AC33" s="33"/>
      <c r="AE33" s="81"/>
      <c r="AF33" s="81"/>
      <c r="AG33" s="81"/>
      <c r="AH33" s="81"/>
      <c r="AI33" s="81"/>
      <c r="AJ33" s="33" t="s">
        <v>109</v>
      </c>
      <c r="AK33" s="42"/>
      <c r="AL33" s="42"/>
      <c r="AM33" s="42"/>
      <c r="AN33" s="42"/>
      <c r="AO33" s="24" t="str">
        <f>IF(AND(D33="",AE33=""),"",SUM(IF(COUNTIF(BE33,AZ33)&gt;0,1/COUNTIF(AZ33,AZ33),0),IF(COUNTIF(BF33,BA33)&gt;0,1/COUNTIF(BA33,BA33),0),IF(COUNTIF(BG33,BB33)&gt;0,1/COUNTIF(BB33,BB33),0),IF(COUNTIF(BH33,BC33)&gt;0,1/COUNTIF(BC33,BC33),0)))</f>
        <v/>
      </c>
      <c r="AP33" s="23" t="s">
        <v>1</v>
      </c>
      <c r="AQ33" s="22">
        <f t="shared" ref="AQ33" si="6">COUNTA(BE33:BH33)</f>
        <v>2</v>
      </c>
      <c r="AR33" s="18"/>
      <c r="AS33" s="20"/>
      <c r="AT33" s="19"/>
      <c r="AZ33" s="46">
        <f>D33</f>
        <v>0</v>
      </c>
      <c r="BA33" s="46">
        <f>AE33</f>
        <v>0</v>
      </c>
      <c r="BB33" s="46"/>
      <c r="BC33" s="46"/>
      <c r="BD33" s="65">
        <v>7</v>
      </c>
      <c r="BE33" s="47">
        <v>75</v>
      </c>
      <c r="BF33" s="47">
        <v>90</v>
      </c>
      <c r="BG33" s="47"/>
      <c r="BH33" s="47"/>
    </row>
    <row r="34" spans="3:60" ht="18" customHeight="1" x14ac:dyDescent="0.25">
      <c r="C34" s="2"/>
      <c r="D34" s="33" t="s">
        <v>176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42"/>
      <c r="AN34" s="42"/>
      <c r="AO34" s="42"/>
      <c r="AP34" s="42"/>
      <c r="AQ34" s="42"/>
      <c r="AR34" s="42"/>
      <c r="AS34" s="66"/>
      <c r="AT34" s="66"/>
      <c r="AU34" s="66"/>
      <c r="AV34" s="66"/>
      <c r="AW34" s="66"/>
      <c r="BB34" s="19"/>
      <c r="BD34" s="18"/>
    </row>
    <row r="35" spans="3:60" ht="18" customHeight="1" x14ac:dyDescent="0.25">
      <c r="C35" s="2"/>
      <c r="D35" s="33" t="s">
        <v>177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42"/>
      <c r="AN35" s="42"/>
      <c r="AO35" s="42"/>
      <c r="AP35" s="42"/>
      <c r="AQ35" s="42"/>
      <c r="AR35" s="42"/>
      <c r="AS35" s="66"/>
      <c r="AT35" s="66"/>
      <c r="AU35" s="66"/>
      <c r="AV35" s="66"/>
      <c r="AW35" s="66"/>
      <c r="AX35" s="66"/>
      <c r="AY35" s="66"/>
    </row>
    <row r="36" spans="3:60" ht="18" customHeight="1" x14ac:dyDescent="0.25">
      <c r="C36" s="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42"/>
      <c r="AN36" s="42"/>
      <c r="AO36" s="42"/>
      <c r="AP36" s="42"/>
      <c r="AQ36" s="42"/>
      <c r="AR36" s="42"/>
      <c r="AS36" s="66"/>
      <c r="AT36" s="66"/>
      <c r="AU36" s="66"/>
      <c r="AV36" s="66"/>
      <c r="AW36" s="66"/>
      <c r="AX36" s="66"/>
      <c r="AY36" s="66"/>
    </row>
    <row r="37" spans="3:60" ht="18" customHeight="1" x14ac:dyDescent="0.25">
      <c r="C37" s="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2"/>
      <c r="AN37" s="42"/>
      <c r="AO37" s="42"/>
      <c r="AP37" s="42"/>
      <c r="AQ37" s="42"/>
      <c r="AR37" s="42"/>
      <c r="AS37" s="66"/>
      <c r="AT37" s="66"/>
      <c r="AU37" s="66"/>
      <c r="AV37" s="66"/>
      <c r="AW37" s="66"/>
      <c r="AX37" s="66"/>
      <c r="AY37" s="66"/>
    </row>
    <row r="38" spans="3:60" ht="18" customHeight="1" x14ac:dyDescent="0.25">
      <c r="C38" s="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42"/>
      <c r="AN38" s="42"/>
      <c r="AO38" s="42"/>
      <c r="AP38" s="42"/>
      <c r="AQ38" s="42"/>
      <c r="AR38" s="42"/>
      <c r="AS38" s="66"/>
      <c r="AT38" s="66"/>
      <c r="AU38" s="66"/>
      <c r="AV38" s="66"/>
      <c r="AW38" s="66"/>
      <c r="AX38" s="66"/>
      <c r="AY38" s="66"/>
    </row>
    <row r="39" spans="3:60" ht="18" customHeight="1" x14ac:dyDescent="0.25">
      <c r="C39" s="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42"/>
      <c r="AN39" s="42"/>
      <c r="AO39" s="42"/>
      <c r="AP39" s="42"/>
      <c r="AQ39" s="42"/>
      <c r="AR39" s="42"/>
      <c r="AS39" s="66"/>
      <c r="AT39" s="66"/>
      <c r="AU39" s="66"/>
      <c r="AV39" s="66"/>
      <c r="AW39" s="66"/>
      <c r="AX39" s="66"/>
      <c r="AY39" s="66"/>
    </row>
    <row r="40" spans="3:60" ht="18" customHeight="1" x14ac:dyDescent="0.25">
      <c r="C40" s="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42"/>
      <c r="AN40" s="42"/>
      <c r="AO40" s="42"/>
      <c r="AP40" s="42"/>
      <c r="AQ40" s="42"/>
      <c r="AR40" s="42"/>
      <c r="AS40" s="66"/>
      <c r="AT40" s="66"/>
      <c r="AU40" s="66"/>
      <c r="AV40" s="66"/>
      <c r="AW40" s="66"/>
      <c r="AX40" s="66"/>
      <c r="AY40" s="66"/>
    </row>
    <row r="41" spans="3:60" ht="18" customHeight="1" x14ac:dyDescent="0.25">
      <c r="C41" s="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42"/>
      <c r="AN41" s="42"/>
      <c r="AO41" s="42"/>
      <c r="AP41" s="42"/>
      <c r="AQ41" s="42"/>
      <c r="AR41" s="42"/>
      <c r="AS41" s="66"/>
      <c r="AT41" s="66"/>
      <c r="AU41" s="66"/>
      <c r="AV41" s="66"/>
      <c r="AW41" s="66"/>
      <c r="AX41" s="66"/>
      <c r="AY41" s="66"/>
    </row>
    <row r="42" spans="3:60" ht="18" customHeight="1" x14ac:dyDescent="0.25">
      <c r="C42" s="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42"/>
      <c r="AN42" s="42"/>
      <c r="AO42" s="42"/>
      <c r="AP42" s="42"/>
      <c r="AQ42" s="42"/>
      <c r="AR42" s="42"/>
      <c r="AS42" s="66"/>
      <c r="AT42" s="66"/>
      <c r="AU42" s="66"/>
      <c r="AV42" s="66"/>
      <c r="AW42" s="66"/>
      <c r="AX42" s="66"/>
      <c r="AY42" s="66"/>
    </row>
    <row r="43" spans="3:60" ht="18" customHeight="1" x14ac:dyDescent="0.25">
      <c r="C43" s="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42"/>
      <c r="AN43" s="42"/>
      <c r="AO43" s="42"/>
      <c r="AP43" s="42"/>
      <c r="AQ43" s="42"/>
      <c r="AR43" s="42"/>
      <c r="AS43" s="66"/>
      <c r="AT43" s="66"/>
      <c r="AU43" s="66"/>
      <c r="AV43" s="66"/>
      <c r="AW43" s="66"/>
      <c r="AX43" s="66"/>
      <c r="AY43" s="66"/>
    </row>
    <row r="44" spans="3:60" ht="18" customHeight="1" x14ac:dyDescent="0.25">
      <c r="C44" s="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42"/>
      <c r="AN44" s="42"/>
      <c r="AO44" s="42"/>
      <c r="AP44" s="42"/>
      <c r="AQ44" s="42"/>
      <c r="AR44" s="42"/>
      <c r="AS44" s="66"/>
      <c r="AT44" s="66"/>
      <c r="AU44" s="66"/>
      <c r="AV44" s="66"/>
      <c r="AW44" s="66"/>
      <c r="AX44" s="66"/>
      <c r="AY44" s="66"/>
    </row>
    <row r="45" spans="3:60" ht="18" customHeight="1" x14ac:dyDescent="0.25">
      <c r="C45" s="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42"/>
      <c r="AN45" s="42"/>
      <c r="AO45" s="42"/>
      <c r="AP45" s="42"/>
      <c r="AQ45" s="42"/>
      <c r="AR45" s="42"/>
      <c r="AS45" s="66"/>
      <c r="AT45" s="66"/>
      <c r="AU45" s="66"/>
      <c r="AV45" s="66"/>
      <c r="AW45" s="66"/>
      <c r="AX45" s="66"/>
      <c r="AY45" s="66"/>
    </row>
    <row r="46" spans="3:60" ht="18" customHeight="1" x14ac:dyDescent="0.25">
      <c r="C46" s="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42"/>
      <c r="AN46" s="42"/>
      <c r="AO46" s="42"/>
      <c r="AP46" s="42"/>
      <c r="AQ46" s="42"/>
      <c r="AR46" s="42"/>
      <c r="AS46" s="66"/>
      <c r="AT46" s="66"/>
      <c r="AU46" s="66"/>
      <c r="AV46" s="66"/>
      <c r="AW46" s="66"/>
      <c r="AX46" s="66"/>
      <c r="AY46" s="66"/>
    </row>
    <row r="47" spans="3:60" ht="18" customHeight="1" x14ac:dyDescent="0.25">
      <c r="C47" s="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42"/>
      <c r="AN47" s="42"/>
      <c r="AO47" s="42"/>
      <c r="AP47" s="42"/>
      <c r="AQ47" s="42"/>
      <c r="AR47" s="42"/>
      <c r="AS47" s="66"/>
      <c r="AT47" s="66"/>
      <c r="AU47" s="66"/>
      <c r="AV47" s="66"/>
      <c r="AW47" s="66"/>
      <c r="AX47" s="66"/>
      <c r="AY47" s="66"/>
    </row>
    <row r="48" spans="3:60" ht="18" customHeight="1" x14ac:dyDescent="0.25">
      <c r="C48" s="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42"/>
      <c r="AN48" s="42"/>
      <c r="AO48" s="42"/>
      <c r="AP48" s="42"/>
      <c r="AQ48" s="42"/>
      <c r="AR48" s="42"/>
      <c r="AS48" s="66"/>
      <c r="AT48" s="66"/>
      <c r="AU48" s="66"/>
      <c r="AV48" s="66"/>
      <c r="AW48" s="66"/>
      <c r="AX48" s="66"/>
      <c r="AY48" s="66"/>
    </row>
    <row r="49" spans="3:60" ht="18" customHeight="1" x14ac:dyDescent="0.25">
      <c r="C49" s="2"/>
      <c r="D49" s="33"/>
      <c r="E49" s="32"/>
      <c r="F49" s="32"/>
      <c r="G49" s="32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42"/>
      <c r="AN49" s="42"/>
      <c r="AO49" s="42"/>
      <c r="AP49" s="42"/>
      <c r="AQ49" s="42"/>
      <c r="AR49" s="42"/>
      <c r="AS49" s="66"/>
      <c r="AT49" s="66"/>
      <c r="AU49" s="66"/>
      <c r="AV49" s="66"/>
      <c r="AW49" s="66"/>
      <c r="AX49" s="66"/>
      <c r="AY49" s="66"/>
    </row>
    <row r="50" spans="3:60" ht="18" customHeight="1" x14ac:dyDescent="0.25">
      <c r="C50" s="2"/>
      <c r="D50" s="33"/>
      <c r="E50" s="32"/>
      <c r="F50" s="32"/>
      <c r="G50" s="3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42"/>
      <c r="AN50" s="42"/>
      <c r="AO50" s="42"/>
      <c r="AP50" s="42"/>
      <c r="AQ50" s="42"/>
      <c r="AR50" s="42"/>
      <c r="AS50" s="66"/>
      <c r="AT50" s="66"/>
      <c r="AU50" s="66"/>
      <c r="AV50" s="66"/>
      <c r="AW50" s="66"/>
      <c r="AX50" s="66"/>
      <c r="AY50" s="66"/>
    </row>
    <row r="51" spans="3:60" ht="18" customHeight="1" x14ac:dyDescent="0.25">
      <c r="C51" s="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42"/>
      <c r="AN51" s="42"/>
      <c r="AO51" s="42"/>
      <c r="AP51" s="42"/>
      <c r="AQ51" s="42"/>
      <c r="AR51" s="42"/>
      <c r="AS51" s="66"/>
      <c r="AT51" s="66"/>
      <c r="AU51" s="66"/>
      <c r="AV51" s="66"/>
      <c r="AW51" s="66"/>
      <c r="AX51" s="66"/>
      <c r="AY51" s="66"/>
    </row>
    <row r="52" spans="3:60" ht="18" customHeight="1" x14ac:dyDescent="0.25">
      <c r="C52" s="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42"/>
      <c r="AN52" s="42"/>
      <c r="AO52" s="42"/>
      <c r="AP52" s="42"/>
      <c r="AQ52" s="42"/>
      <c r="AR52" s="42"/>
      <c r="AS52" s="66"/>
      <c r="AT52" s="66"/>
      <c r="AU52" s="66"/>
      <c r="AV52" s="66"/>
      <c r="AW52" s="66"/>
      <c r="AX52" s="66"/>
      <c r="AY52" s="66"/>
    </row>
    <row r="53" spans="3:60" ht="18" customHeight="1" x14ac:dyDescent="0.25">
      <c r="C53" s="2"/>
      <c r="D53" s="32" t="s">
        <v>32</v>
      </c>
      <c r="F53" s="32"/>
      <c r="G53" s="32"/>
      <c r="H53" s="32"/>
      <c r="I53" s="32"/>
      <c r="J53" s="32"/>
      <c r="K53" s="3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J53" s="33"/>
      <c r="AK53" s="33"/>
      <c r="AL53" s="33"/>
      <c r="AM53" s="42"/>
      <c r="AN53" s="42"/>
      <c r="AO53" s="42"/>
      <c r="AP53" s="42"/>
      <c r="AQ53" s="42"/>
      <c r="AR53" s="42"/>
      <c r="AS53" s="66"/>
      <c r="AT53" s="66"/>
      <c r="AU53" s="66"/>
      <c r="AV53" s="66"/>
      <c r="AW53" s="66"/>
      <c r="AX53" s="66"/>
      <c r="AY53" s="66"/>
    </row>
    <row r="54" spans="3:60" ht="18" customHeight="1" x14ac:dyDescent="0.25">
      <c r="C54" s="2"/>
      <c r="D54" s="33" t="s">
        <v>64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42"/>
      <c r="AN54" s="42"/>
      <c r="AO54" s="42"/>
      <c r="AP54" s="42"/>
      <c r="AQ54" s="42"/>
      <c r="AR54" s="42"/>
      <c r="AS54" s="66"/>
      <c r="AT54" s="66"/>
      <c r="AU54" s="66"/>
      <c r="AV54" s="66"/>
      <c r="AW54" s="66"/>
      <c r="AX54" s="66"/>
      <c r="AY54" s="66"/>
    </row>
    <row r="55" spans="3:60" ht="18" customHeight="1" x14ac:dyDescent="0.25">
      <c r="C55" s="2"/>
      <c r="D55" s="33" t="s">
        <v>65</v>
      </c>
      <c r="F55" s="33"/>
      <c r="G55" s="33"/>
      <c r="H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Z55" s="82"/>
      <c r="AA55" s="82"/>
      <c r="AB55" s="82"/>
      <c r="AC55" s="82"/>
      <c r="AD55" s="82"/>
      <c r="AE55" s="33" t="s">
        <v>120</v>
      </c>
      <c r="AF55" s="33"/>
      <c r="AG55" s="33"/>
      <c r="AH55" s="33"/>
      <c r="AI55" s="33"/>
      <c r="AJ55" s="33"/>
      <c r="AO55" s="24" t="str">
        <f>IF(AND(Z55=""),"",SUM(IF(COUNTIF(BE55,AZ55)&gt;0,1/COUNTIF(AZ55,AZ55),0),IF(COUNTIF(BF55,BA55)&gt;0,1/COUNTIF(BA55,BA55),0),IF(COUNTIF(BG55,BB55)&gt;0,1/COUNTIF(BB55,BB55),0),IF(COUNTIF(BH55,BC55)&gt;0,1/COUNTIF(BC55,BC55),0)))</f>
        <v/>
      </c>
      <c r="AP55" s="23" t="s">
        <v>1</v>
      </c>
      <c r="AQ55" s="22">
        <f t="shared" ref="AQ55" si="7">COUNTA(BE55:BH55)</f>
        <v>1</v>
      </c>
      <c r="AR55" s="18"/>
      <c r="AS55" s="20"/>
      <c r="AT55" s="19"/>
      <c r="AZ55" s="46">
        <f>Z55</f>
        <v>0</v>
      </c>
      <c r="BA55" s="46"/>
      <c r="BB55" s="46"/>
      <c r="BC55" s="46"/>
      <c r="BD55" s="65">
        <v>9</v>
      </c>
      <c r="BE55" s="47">
        <v>1.8</v>
      </c>
      <c r="BF55" s="47"/>
      <c r="BG55" s="47"/>
      <c r="BH55" s="47"/>
    </row>
    <row r="56" spans="3:60" ht="18" customHeight="1" x14ac:dyDescent="0.25">
      <c r="C56" s="2"/>
      <c r="D56" s="33" t="s">
        <v>123</v>
      </c>
      <c r="F56" s="82"/>
      <c r="G56" s="82"/>
      <c r="H56" s="82"/>
      <c r="I56" s="82"/>
      <c r="J56" s="82"/>
      <c r="K56" s="33" t="s">
        <v>93</v>
      </c>
      <c r="M56" s="33"/>
      <c r="N56" s="33"/>
      <c r="O56" s="33"/>
      <c r="P56" s="33"/>
      <c r="Q56" s="33"/>
      <c r="R56" s="33"/>
      <c r="S56" s="33"/>
      <c r="Z56" s="83"/>
      <c r="AA56" s="83"/>
      <c r="AB56" s="83"/>
      <c r="AC56" s="83"/>
      <c r="AD56" s="83"/>
      <c r="AE56" s="33" t="s">
        <v>122</v>
      </c>
      <c r="AG56" s="33"/>
      <c r="AH56" s="33"/>
      <c r="AI56" s="33"/>
      <c r="AJ56" s="33"/>
      <c r="AK56" s="42"/>
      <c r="AL56" s="42"/>
      <c r="AM56" s="42"/>
      <c r="AN56" s="42"/>
      <c r="AO56" s="24" t="str">
        <f>IF(AND(F56="",Z56=""),"",SUM(IF(COUNTIF(BE56,AZ56)&gt;0,1/COUNTIF(AZ56,AZ56),0),IF(COUNTIF(BF56,BA56)&gt;0,1/COUNTIF(BA56,BA56),0),IF(COUNTIF(BG56,BB56)&gt;0,1/COUNTIF(BB56,BB56),0),IF(COUNTIF(BH56,BC56)&gt;0,1/COUNTIF(BC56,BC56),0)))</f>
        <v/>
      </c>
      <c r="AP56" s="23" t="s">
        <v>1</v>
      </c>
      <c r="AQ56" s="22">
        <f t="shared" ref="AQ56" si="8">COUNTA(BE56:BH56)</f>
        <v>2</v>
      </c>
      <c r="AR56" s="18"/>
      <c r="AS56" s="20"/>
      <c r="AT56" s="19"/>
      <c r="AZ56" s="46">
        <f>F56</f>
        <v>0</v>
      </c>
      <c r="BA56" s="46">
        <f>Z56</f>
        <v>0</v>
      </c>
      <c r="BB56" s="46"/>
      <c r="BC56" s="46"/>
      <c r="BD56" s="65">
        <v>10</v>
      </c>
      <c r="BE56" s="47">
        <v>9</v>
      </c>
      <c r="BF56" s="47">
        <v>0.75</v>
      </c>
      <c r="BG56" s="47"/>
      <c r="BH56" s="47"/>
    </row>
    <row r="57" spans="3:60" ht="18" customHeight="1" x14ac:dyDescent="0.25">
      <c r="C57" s="2"/>
      <c r="D57" s="33" t="s">
        <v>121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B57" s="33"/>
      <c r="AJ57" s="33"/>
      <c r="AK57" s="33"/>
      <c r="AL57" s="33"/>
      <c r="AM57" s="42"/>
      <c r="AN57" s="42"/>
      <c r="AO57" s="42"/>
      <c r="AP57" s="42"/>
      <c r="AQ57" s="42"/>
      <c r="AR57" s="42"/>
      <c r="AS57" s="66"/>
      <c r="AT57" s="66"/>
      <c r="AU57" s="66"/>
      <c r="AV57" s="66"/>
      <c r="AW57" s="66"/>
      <c r="BB57" s="19"/>
      <c r="BD57" s="18"/>
    </row>
    <row r="58" spans="3:60" ht="15" customHeight="1" x14ac:dyDescent="0.25">
      <c r="C58" s="2"/>
      <c r="D58" s="33"/>
      <c r="E58" s="33"/>
      <c r="F58" s="33"/>
      <c r="Q58" s="33"/>
      <c r="R58" s="33"/>
      <c r="S58" s="33"/>
      <c r="T58" s="33"/>
      <c r="U58" s="33"/>
      <c r="V58" s="33"/>
      <c r="W58" s="33"/>
      <c r="X58" s="33"/>
      <c r="Y58" s="33"/>
      <c r="AE58" s="33"/>
      <c r="AF58" s="33"/>
      <c r="AG58" s="33"/>
      <c r="AH58" s="33"/>
      <c r="AI58" s="33"/>
      <c r="AJ58" s="33"/>
      <c r="AK58" s="33"/>
      <c r="AL58" s="33"/>
      <c r="AM58" s="42"/>
      <c r="AN58" s="42"/>
      <c r="AO58" s="42"/>
      <c r="AP58" s="42"/>
      <c r="AQ58" s="42"/>
      <c r="AR58" s="42"/>
      <c r="AS58" s="66"/>
      <c r="AT58" s="66"/>
      <c r="AU58" s="66"/>
      <c r="AV58" s="66"/>
      <c r="AW58" s="66"/>
      <c r="AX58" s="66"/>
      <c r="AY58" s="66"/>
    </row>
    <row r="59" spans="3:60" ht="18" customHeight="1" x14ac:dyDescent="0.25">
      <c r="C59" s="2"/>
      <c r="D59" s="32" t="s">
        <v>33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42"/>
      <c r="AN59" s="42"/>
      <c r="AO59" s="42"/>
      <c r="AP59" s="42"/>
      <c r="AQ59" s="42"/>
      <c r="AR59" s="42"/>
      <c r="AS59" s="66"/>
      <c r="AT59" s="66"/>
      <c r="AU59" s="66"/>
      <c r="AV59" s="66"/>
      <c r="AW59" s="66"/>
      <c r="AX59" s="66"/>
      <c r="AY59" s="66"/>
    </row>
    <row r="60" spans="3:60" ht="18" customHeight="1" x14ac:dyDescent="0.25">
      <c r="C60" s="2"/>
      <c r="D60" s="33" t="s">
        <v>34</v>
      </c>
      <c r="F60" s="33"/>
      <c r="G60" s="33"/>
      <c r="H60" s="33"/>
      <c r="I60" s="33"/>
      <c r="J60" s="33"/>
      <c r="K60" s="33"/>
      <c r="L60" s="33"/>
      <c r="M60" s="33"/>
      <c r="N60" s="33"/>
      <c r="R60" s="33"/>
      <c r="S60" s="82"/>
      <c r="T60" s="82"/>
      <c r="U60" s="82"/>
      <c r="V60" s="82"/>
      <c r="W60" s="82"/>
      <c r="X60" s="45" t="s">
        <v>94</v>
      </c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42"/>
      <c r="AM60" s="42"/>
      <c r="AN60" s="42"/>
      <c r="AO60" s="24" t="str">
        <f>IF(AND(S60=""),"",SUM(IF(COUNTIF(BE60,AZ60)&gt;0,1/COUNTIF(AZ60,AZ60),0),IF(COUNTIF(BF60,BA60)&gt;0,1/COUNTIF(BA60,BA60),0),IF(COUNTIF(BG60,BB60)&gt;0,1/COUNTIF(BB60,BB60),0),IF(COUNTIF(BH60,BC60)&gt;0,1/COUNTIF(BC60,BC60),0)))</f>
        <v/>
      </c>
      <c r="AP60" s="23" t="s">
        <v>1</v>
      </c>
      <c r="AQ60" s="22">
        <f t="shared" ref="AQ60:AQ61" si="9">COUNTA(BE60:BH60)</f>
        <v>1</v>
      </c>
      <c r="AR60" s="18"/>
      <c r="AS60" s="20"/>
      <c r="AT60" s="19"/>
      <c r="AZ60" s="46">
        <f>S60</f>
        <v>0</v>
      </c>
      <c r="BA60" s="46"/>
      <c r="BB60" s="46"/>
      <c r="BC60" s="46"/>
      <c r="BD60" s="65">
        <v>12</v>
      </c>
      <c r="BE60" s="47">
        <v>3</v>
      </c>
      <c r="BF60" s="47"/>
      <c r="BG60" s="47"/>
      <c r="BH60" s="47"/>
    </row>
    <row r="61" spans="3:60" ht="18" customHeight="1" x14ac:dyDescent="0.25">
      <c r="C61" s="2"/>
      <c r="D61" s="33" t="s">
        <v>95</v>
      </c>
      <c r="K61" s="82"/>
      <c r="L61" s="82"/>
      <c r="M61" s="82"/>
      <c r="N61" s="82"/>
      <c r="O61" s="82"/>
      <c r="P61" s="45" t="s">
        <v>96</v>
      </c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M61" s="42"/>
      <c r="AN61" s="42"/>
      <c r="AO61" s="24" t="str">
        <f>IF(AND(K61=""),"",SUM(IF(COUNTIF(BE61,AZ61)&gt;0,1/COUNTIF(AZ61,AZ61),0),IF(COUNTIF(BF61,BA61)&gt;0,1/COUNTIF(BA61,BA61),0),IF(COUNTIF(BG61,BB61)&gt;0,1/COUNTIF(BB61,BB61),0),IF(COUNTIF(BH61,BC61)&gt;0,1/COUNTIF(BC61,BC61),0)))</f>
        <v/>
      </c>
      <c r="AP61" s="23" t="s">
        <v>1</v>
      </c>
      <c r="AQ61" s="22">
        <f t="shared" si="9"/>
        <v>1</v>
      </c>
      <c r="AR61" s="18"/>
      <c r="AS61" s="20"/>
      <c r="AT61" s="19"/>
      <c r="AZ61" s="46">
        <f>K61</f>
        <v>0</v>
      </c>
      <c r="BA61" s="46"/>
      <c r="BB61" s="46"/>
      <c r="BC61" s="46"/>
      <c r="BD61" s="65">
        <v>13</v>
      </c>
      <c r="BE61" s="47">
        <v>7</v>
      </c>
      <c r="BF61" s="47"/>
      <c r="BG61" s="47"/>
      <c r="BH61" s="47"/>
    </row>
    <row r="62" spans="3:60" ht="18" customHeight="1" x14ac:dyDescent="0.25">
      <c r="C62" s="2"/>
      <c r="D62" s="33" t="s">
        <v>97</v>
      </c>
      <c r="E62" s="33"/>
      <c r="F62" s="33"/>
      <c r="G62" s="33"/>
      <c r="H62" s="33"/>
      <c r="I62" s="33"/>
      <c r="J62" s="33"/>
      <c r="K62" s="33"/>
      <c r="L62" s="82"/>
      <c r="M62" s="82"/>
      <c r="N62" s="82"/>
      <c r="O62" s="82"/>
      <c r="P62" s="82"/>
      <c r="Q62" s="33" t="s">
        <v>98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42"/>
      <c r="AM62" s="42"/>
      <c r="AN62" s="42"/>
      <c r="AO62" s="24" t="str">
        <f>IF(AND(L62=""),"",SUM(IF(COUNTIF(BE62,AZ62)&gt;0,1/COUNTIF(AZ62,AZ62),0),IF(COUNTIF(BF62,BA62)&gt;0,1/COUNTIF(BA62,BA62),0),IF(COUNTIF(BG62,BB62)&gt;0,1/COUNTIF(BB62,BB62),0),IF(COUNTIF(BH62,BC62)&gt;0,1/COUNTIF(BC62,BC62),0)))</f>
        <v/>
      </c>
      <c r="AP62" s="23" t="s">
        <v>1</v>
      </c>
      <c r="AQ62" s="22">
        <f t="shared" ref="AQ62" si="10">COUNTA(BE62:BH62)</f>
        <v>1</v>
      </c>
      <c r="AR62" s="18"/>
      <c r="AS62" s="20"/>
      <c r="AT62" s="19"/>
      <c r="AZ62" s="46">
        <f>L62</f>
        <v>0</v>
      </c>
      <c r="BA62" s="46"/>
      <c r="BB62" s="46"/>
      <c r="BC62" s="46"/>
      <c r="BD62" s="65">
        <v>14</v>
      </c>
      <c r="BE62" s="47">
        <v>70</v>
      </c>
      <c r="BF62" s="47"/>
      <c r="BG62" s="47"/>
      <c r="BH62" s="47"/>
    </row>
    <row r="63" spans="3:60" ht="18" customHeight="1" x14ac:dyDescent="0.25">
      <c r="C63" s="2"/>
      <c r="D63" s="33" t="s">
        <v>99</v>
      </c>
      <c r="E63" s="33"/>
      <c r="F63" s="33"/>
      <c r="G63" s="33"/>
      <c r="H63" s="33"/>
      <c r="I63" s="33"/>
      <c r="J63" s="33"/>
      <c r="K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2"/>
      <c r="AN63" s="42"/>
      <c r="AO63" s="42"/>
      <c r="AP63" s="42"/>
      <c r="AQ63" s="42"/>
      <c r="AR63" s="42"/>
      <c r="AS63" s="66"/>
      <c r="AT63" s="66"/>
      <c r="AU63" s="66"/>
      <c r="AV63" s="66"/>
      <c r="AW63" s="66"/>
      <c r="AX63" s="66"/>
      <c r="BC63" s="19"/>
      <c r="BD63" s="18"/>
    </row>
    <row r="64" spans="3:60" ht="18" customHeight="1" x14ac:dyDescent="0.25">
      <c r="C64" s="2"/>
      <c r="D64" s="82"/>
      <c r="E64" s="82"/>
      <c r="F64" s="82"/>
      <c r="G64" s="82"/>
      <c r="H64" s="82"/>
      <c r="I64" s="33" t="s">
        <v>100</v>
      </c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42"/>
      <c r="AN64" s="42"/>
      <c r="AO64" s="24" t="str">
        <f>IF(AND(D64=""),"",SUM(IF(COUNTIF(BE64,AZ64)&gt;0,1/COUNTIF(AZ64,AZ64),0),IF(COUNTIF(BF64,BA64)&gt;0,1/COUNTIF(BA64,BA64),0),IF(COUNTIF(BG64,BB64)&gt;0,1/COUNTIF(BB64,BB64),0),IF(COUNTIF(BH64,BC64)&gt;0,1/COUNTIF(BC64,BC64),0)))</f>
        <v/>
      </c>
      <c r="AP64" s="23" t="s">
        <v>1</v>
      </c>
      <c r="AQ64" s="22">
        <f t="shared" ref="AQ64" si="11">COUNTA(BE64:BH64)</f>
        <v>1</v>
      </c>
      <c r="AR64" s="18"/>
      <c r="AS64" s="20"/>
      <c r="AT64" s="19"/>
      <c r="AZ64" s="46">
        <f>D64</f>
        <v>0</v>
      </c>
      <c r="BA64" s="46"/>
      <c r="BB64" s="46"/>
      <c r="BC64" s="46"/>
      <c r="BD64" s="65">
        <v>15</v>
      </c>
      <c r="BE64" s="47">
        <v>11</v>
      </c>
      <c r="BF64" s="47"/>
      <c r="BG64" s="47"/>
      <c r="BH64" s="47"/>
    </row>
    <row r="65" spans="3:60" ht="18" customHeight="1" x14ac:dyDescent="0.25">
      <c r="C65" s="2"/>
      <c r="D65" s="33" t="s">
        <v>101</v>
      </c>
      <c r="N65" s="33"/>
      <c r="O65" s="33"/>
      <c r="P65" s="33"/>
      <c r="Q65" s="82"/>
      <c r="R65" s="82"/>
      <c r="S65" s="82"/>
      <c r="T65" s="82"/>
      <c r="U65" s="82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42"/>
      <c r="AN65" s="42"/>
      <c r="AO65" s="24" t="str">
        <f>IF(AND(Q65=""),"",SUM(IF(COUNTIF(BE65,AZ65)&gt;0,1/COUNTIF(AZ65,AZ65),0),IF(COUNTIF(BF65,BA65)&gt;0,1/COUNTIF(BA65,BA65),0),IF(COUNTIF(BG65,BB65)&gt;0,1/COUNTIF(BB65,BB65),0),IF(COUNTIF(BH65,BC65)&gt;0,1/COUNTIF(BC65,BC65),0)))</f>
        <v/>
      </c>
      <c r="AP65" s="23" t="s">
        <v>1</v>
      </c>
      <c r="AQ65" s="22">
        <f t="shared" ref="AQ65" si="12">COUNTA(BE65:BH65)</f>
        <v>1</v>
      </c>
      <c r="AR65" s="18"/>
      <c r="AS65" s="20"/>
      <c r="AT65" s="19"/>
      <c r="AZ65" s="46">
        <f>Q65</f>
        <v>0</v>
      </c>
      <c r="BA65" s="46"/>
      <c r="BB65" s="46"/>
      <c r="BC65" s="46"/>
      <c r="BD65" s="65">
        <v>16</v>
      </c>
      <c r="BE65" s="47">
        <v>4</v>
      </c>
      <c r="BF65" s="47"/>
      <c r="BG65" s="47"/>
      <c r="BH65" s="47"/>
    </row>
    <row r="66" spans="3:60" ht="18" customHeight="1" x14ac:dyDescent="0.25">
      <c r="C66" s="2"/>
      <c r="D66" s="33" t="s">
        <v>102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42"/>
      <c r="AN66" s="42"/>
      <c r="AO66" s="42"/>
      <c r="AP66" s="42"/>
      <c r="AQ66" s="42"/>
      <c r="AR66" s="42"/>
      <c r="AS66" s="66"/>
      <c r="AT66" s="66"/>
      <c r="AU66" s="66"/>
      <c r="AV66" s="66"/>
      <c r="AW66" s="66"/>
      <c r="AX66" s="66"/>
      <c r="BC66" s="19"/>
      <c r="BD66" s="18"/>
    </row>
    <row r="67" spans="3:60" ht="18" customHeight="1" x14ac:dyDescent="0.25">
      <c r="C67" s="2"/>
      <c r="D67" s="33" t="s">
        <v>103</v>
      </c>
      <c r="K67" s="33"/>
      <c r="L67" s="33"/>
      <c r="M67" s="33"/>
      <c r="N67" s="81"/>
      <c r="O67" s="81"/>
      <c r="P67" s="81"/>
      <c r="Q67" s="81"/>
      <c r="R67" s="81"/>
      <c r="S67" s="33" t="s">
        <v>104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42"/>
      <c r="AM67" s="42"/>
      <c r="AN67" s="42"/>
      <c r="AO67" s="24" t="str">
        <f>IF(AND(N67=""),"",SUM(IF(COUNTIF(BE67,AZ67)&gt;0,1/COUNTIF(AZ67,AZ67),0),IF(COUNTIF(BF67,BA67)&gt;0,1/COUNTIF(BA67,BA67),0),IF(COUNTIF(BG67,BB67)&gt;0,1/COUNTIF(BB67,BB67),0),IF(COUNTIF(BH67,BC67)&gt;0,1/COUNTIF(BC67,BC67),0)))</f>
        <v/>
      </c>
      <c r="AP67" s="23" t="s">
        <v>1</v>
      </c>
      <c r="AQ67" s="22">
        <f t="shared" ref="AQ67" si="13">COUNTA(BE67:BH67)</f>
        <v>1</v>
      </c>
      <c r="AR67" s="18"/>
      <c r="AS67" s="20"/>
      <c r="AT67" s="19"/>
      <c r="AZ67" s="46">
        <f>N67</f>
        <v>0</v>
      </c>
      <c r="BA67" s="46"/>
      <c r="BB67" s="46"/>
      <c r="BC67" s="46"/>
      <c r="BD67" s="65">
        <v>17</v>
      </c>
      <c r="BE67" s="47">
        <v>3</v>
      </c>
      <c r="BF67" s="47"/>
      <c r="BG67" s="47"/>
      <c r="BH67" s="47"/>
    </row>
    <row r="68" spans="3:60" ht="18" customHeight="1" x14ac:dyDescent="0.25">
      <c r="C68" s="2"/>
      <c r="D68" s="33" t="s">
        <v>105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2"/>
      <c r="AN68" s="42"/>
      <c r="AO68" s="42"/>
      <c r="AP68" s="42"/>
      <c r="AQ68" s="42"/>
      <c r="AR68" s="42"/>
      <c r="AS68" s="66"/>
      <c r="AT68" s="66"/>
      <c r="AU68" s="66"/>
      <c r="AV68" s="66"/>
      <c r="AW68" s="66"/>
      <c r="AX68" s="66"/>
      <c r="BC68" s="19"/>
      <c r="BD68" s="18"/>
    </row>
    <row r="69" spans="3:60" ht="18" customHeight="1" x14ac:dyDescent="0.25">
      <c r="C69" s="2"/>
      <c r="D69" s="33"/>
      <c r="E69" s="33"/>
      <c r="F69" s="33"/>
      <c r="G69" s="33"/>
      <c r="H69" s="33"/>
      <c r="I69" s="33"/>
      <c r="J69" s="33"/>
      <c r="K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42"/>
      <c r="AP69" s="42"/>
      <c r="AQ69" s="42"/>
      <c r="AR69" s="42"/>
      <c r="AS69" s="66"/>
      <c r="AT69" s="66"/>
      <c r="AU69" s="66"/>
      <c r="AV69" s="66"/>
      <c r="AW69" s="66"/>
      <c r="AX69" s="66"/>
      <c r="AY69" s="66"/>
    </row>
    <row r="70" spans="3:60" ht="18" customHeight="1" x14ac:dyDescent="0.25">
      <c r="C70" s="2"/>
      <c r="D70" s="33"/>
      <c r="E70" s="33"/>
      <c r="F70" s="33"/>
      <c r="G70" s="33"/>
      <c r="H70" s="33"/>
      <c r="I70" s="33"/>
      <c r="J70" s="33"/>
      <c r="K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42"/>
      <c r="AQ70" s="42"/>
      <c r="AR70" s="42"/>
      <c r="AS70" s="66"/>
      <c r="AT70" s="66"/>
      <c r="AU70" s="66"/>
      <c r="AV70" s="66"/>
      <c r="AW70" s="66"/>
      <c r="AX70" s="66"/>
      <c r="AY70" s="66"/>
    </row>
    <row r="71" spans="3:60" ht="18" customHeight="1" thickBot="1" x14ac:dyDescent="0.3">
      <c r="C71" s="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42"/>
      <c r="AN71" s="42"/>
      <c r="AO71" s="42"/>
      <c r="AP71" s="42"/>
      <c r="AQ71" s="42"/>
      <c r="AR71" s="42"/>
      <c r="AS71" s="66"/>
      <c r="AT71" s="66"/>
      <c r="AU71" s="66"/>
      <c r="AV71" s="66"/>
      <c r="AW71" s="66"/>
      <c r="AX71" s="66"/>
      <c r="AY71" s="66"/>
    </row>
    <row r="72" spans="3:60" ht="21.95" customHeight="1" thickBot="1" x14ac:dyDescent="0.3">
      <c r="C72" s="44" t="s">
        <v>13</v>
      </c>
      <c r="D72" s="73" t="s">
        <v>63</v>
      </c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42"/>
      <c r="AO72" s="33"/>
      <c r="AP72" s="42"/>
      <c r="AQ72" s="42"/>
      <c r="AR72" s="42"/>
      <c r="AS72" s="62" t="s">
        <v>5</v>
      </c>
      <c r="AT72" s="63">
        <f>COUNTA($AS$5:AS72)</f>
        <v>2</v>
      </c>
      <c r="AU72" s="28">
        <f>SUM(AO72:AO116)</f>
        <v>0</v>
      </c>
      <c r="AV72" s="27" t="s">
        <v>1</v>
      </c>
      <c r="AW72" s="26">
        <f>SUM(AQ72:AQ117)</f>
        <v>27</v>
      </c>
      <c r="AX72" s="64" t="str">
        <f>MID(EK,FIND("(",EK,1)+1,(FIND(")",EK,1)-FIND("(",EK,1)-1))</f>
        <v>EK1</v>
      </c>
      <c r="AY72" s="66"/>
    </row>
    <row r="73" spans="3:60" ht="18" customHeight="1" x14ac:dyDescent="0.25">
      <c r="C73" s="2"/>
      <c r="D73" s="33" t="s">
        <v>51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33" t="s">
        <v>125</v>
      </c>
      <c r="AF73" s="33"/>
      <c r="AG73" s="33"/>
      <c r="AH73" s="33"/>
      <c r="AI73" s="33"/>
      <c r="AJ73" s="33"/>
      <c r="AK73" s="33"/>
      <c r="AL73" s="33"/>
      <c r="AM73" s="42"/>
      <c r="AN73" s="42"/>
      <c r="AO73" s="24" t="str">
        <f>IF(AND(S73=""),"",SUM(IF(COUNTIF(BE73,AZ73)&gt;0,1/COUNTIF(AZ73,AZ73),0),IF(COUNTIF(BF73,BA73)&gt;0,1/COUNTIF(BA73,BA73),0),IF(COUNTIF(BG73,BB73)&gt;0,1/COUNTIF(BB73,BB73),0),IF(COUNTIF(BH73,BC73)&gt;0,1/COUNTIF(BC73,BC73),0)))</f>
        <v/>
      </c>
      <c r="AP73" s="23" t="s">
        <v>1</v>
      </c>
      <c r="AQ73" s="22">
        <f t="shared" ref="AQ73" si="14">COUNTA(BE73:BH73)</f>
        <v>1</v>
      </c>
      <c r="AR73" s="18"/>
      <c r="AS73" s="20"/>
      <c r="AT73" s="19"/>
      <c r="AZ73" s="46">
        <f>S73</f>
        <v>0</v>
      </c>
      <c r="BA73" s="46"/>
      <c r="BB73" s="46"/>
      <c r="BC73" s="46"/>
      <c r="BD73" s="65">
        <v>1</v>
      </c>
      <c r="BE73" s="47" t="s">
        <v>124</v>
      </c>
      <c r="BF73" s="47"/>
      <c r="BG73" s="47"/>
      <c r="BH73" s="47"/>
    </row>
    <row r="74" spans="3:60" ht="18" customHeight="1" x14ac:dyDescent="0.25">
      <c r="C74" s="2"/>
      <c r="D74" s="33" t="s">
        <v>126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82"/>
      <c r="U74" s="82"/>
      <c r="V74" s="82"/>
      <c r="W74" s="82"/>
      <c r="X74" s="82"/>
      <c r="Y74" s="33" t="s">
        <v>52</v>
      </c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42"/>
      <c r="AN74" s="42"/>
      <c r="AO74" s="24" t="str">
        <f>IF(AND(T74=""),"",SUM(IF(COUNTIF(BE74,AZ74)&gt;0,1/COUNTIF(AZ74,AZ74),0),IF(COUNTIF(BF74,BA74)&gt;0,1/COUNTIF(BA74,BA74),0),IF(COUNTIF(BG74,BB74)&gt;0,1/COUNTIF(BB74,BB74),0),IF(COUNTIF(BH74,BC74)&gt;0,1/COUNTIF(BC74,BC74),0)))</f>
        <v/>
      </c>
      <c r="AP74" s="23" t="s">
        <v>1</v>
      </c>
      <c r="AQ74" s="22">
        <f t="shared" ref="AQ74:AQ83" si="15">COUNTA(BE74:BH74)</f>
        <v>1</v>
      </c>
      <c r="AR74" s="18"/>
      <c r="AS74" s="20"/>
      <c r="AT74" s="19"/>
      <c r="AZ74" s="46">
        <f>T74</f>
        <v>0</v>
      </c>
      <c r="BA74" s="46"/>
      <c r="BB74" s="46"/>
      <c r="BC74" s="46"/>
      <c r="BD74" s="65">
        <v>2</v>
      </c>
      <c r="BE74" s="47">
        <v>100</v>
      </c>
      <c r="BF74" s="47"/>
      <c r="BG74" s="47"/>
      <c r="BH74" s="47"/>
    </row>
    <row r="75" spans="3:60" ht="18" customHeight="1" x14ac:dyDescent="0.25">
      <c r="C75" s="2"/>
      <c r="D75" s="82"/>
      <c r="E75" s="82"/>
      <c r="F75" s="82"/>
      <c r="G75" s="82"/>
      <c r="H75" s="82"/>
      <c r="I75" s="33" t="s">
        <v>127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81"/>
      <c r="X75" s="81"/>
      <c r="Y75" s="81"/>
      <c r="Z75" s="81"/>
      <c r="AA75" s="81"/>
      <c r="AB75" s="33" t="s">
        <v>128</v>
      </c>
      <c r="AC75" s="33"/>
      <c r="AE75" s="33"/>
      <c r="AF75" s="33"/>
      <c r="AG75" s="33"/>
      <c r="AH75" s="33"/>
      <c r="AI75" s="33"/>
      <c r="AJ75" s="33"/>
      <c r="AK75" s="33"/>
      <c r="AL75" s="33"/>
      <c r="AM75" s="42"/>
      <c r="AN75" s="42"/>
      <c r="AO75" s="24" t="str">
        <f>IF(AND(D75="",W75=""),"",SUM(IF(COUNTIF(BE75,AZ75)&gt;0,1/COUNTIF(AZ75,AZ75),0),IF(COUNTIF(BF75,BA75)&gt;0,1/COUNTIF(BA75,BA75),0),IF(COUNTIF(BG75,BB75)&gt;0,1/COUNTIF(BB75,BB75),0),IF(COUNTIF(BH75,BC75)&gt;0,1/COUNTIF(BC75,BC75),0)))</f>
        <v/>
      </c>
      <c r="AP75" s="23" t="s">
        <v>1</v>
      </c>
      <c r="AQ75" s="22">
        <f t="shared" si="15"/>
        <v>2</v>
      </c>
      <c r="AR75" s="18"/>
      <c r="AS75" s="20"/>
      <c r="AT75" s="19"/>
      <c r="AZ75" s="46">
        <f>D75</f>
        <v>0</v>
      </c>
      <c r="BA75" s="46">
        <f>W75</f>
        <v>0</v>
      </c>
      <c r="BB75" s="46"/>
      <c r="BC75" s="46"/>
      <c r="BD75" s="65">
        <v>3</v>
      </c>
      <c r="BE75" s="47">
        <v>14</v>
      </c>
      <c r="BF75" s="47">
        <v>16</v>
      </c>
      <c r="BG75" s="47"/>
      <c r="BH75" s="47"/>
    </row>
    <row r="76" spans="3:60" ht="18" customHeight="1" x14ac:dyDescent="0.25">
      <c r="C76" s="2"/>
      <c r="D76" s="33" t="s">
        <v>129</v>
      </c>
      <c r="AN76" s="42"/>
      <c r="AO76" s="42"/>
      <c r="AP76" s="42"/>
      <c r="AQ76" s="42"/>
      <c r="AR76" s="42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</row>
    <row r="77" spans="3:60" ht="18" customHeight="1" x14ac:dyDescent="0.25">
      <c r="C77" s="2"/>
      <c r="D77" s="33" t="s">
        <v>130</v>
      </c>
      <c r="F77" s="81"/>
      <c r="G77" s="81"/>
      <c r="H77" s="81"/>
      <c r="I77" s="81"/>
      <c r="J77" s="81"/>
      <c r="K77" s="33" t="s">
        <v>131</v>
      </c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42"/>
      <c r="AN77" s="42"/>
      <c r="AO77" s="24" t="str">
        <f>IF(AND(F77=""),"",SUM(IF(COUNTIF(BE77,AZ77)&gt;0,1/COUNTIF(AZ77,AZ77),0),IF(COUNTIF(BF77,BA77)&gt;0,1/COUNTIF(BA77,BA77),0),IF(COUNTIF(BG77,BB77)&gt;0,1/COUNTIF(BB77,BB77),0),IF(COUNTIF(BH77,BC77)&gt;0,1/COUNTIF(BC77,BC77),0)))</f>
        <v/>
      </c>
      <c r="AP77" s="23" t="s">
        <v>1</v>
      </c>
      <c r="AQ77" s="22">
        <f t="shared" si="15"/>
        <v>1</v>
      </c>
      <c r="AR77" s="18"/>
      <c r="AS77" s="20"/>
      <c r="AT77" s="19"/>
      <c r="AZ77" s="46">
        <f>F77</f>
        <v>0</v>
      </c>
      <c r="BA77" s="46"/>
      <c r="BB77" s="46"/>
      <c r="BC77" s="46"/>
      <c r="BD77" s="65">
        <v>5</v>
      </c>
      <c r="BE77" s="47">
        <v>20</v>
      </c>
      <c r="BF77" s="47"/>
      <c r="BG77" s="47"/>
      <c r="BH77" s="47"/>
    </row>
    <row r="78" spans="3:60" ht="18" customHeight="1" x14ac:dyDescent="0.25">
      <c r="C78" s="2"/>
      <c r="D78" s="33" t="s">
        <v>132</v>
      </c>
      <c r="G78" s="82"/>
      <c r="H78" s="82"/>
      <c r="I78" s="82"/>
      <c r="J78" s="82"/>
      <c r="K78" s="82"/>
      <c r="L78" s="45" t="s">
        <v>133</v>
      </c>
      <c r="M78" s="33"/>
      <c r="N78" s="33"/>
      <c r="O78" s="33"/>
      <c r="P78" s="33"/>
      <c r="Q78" s="33"/>
      <c r="S78" s="83"/>
      <c r="T78" s="83"/>
      <c r="U78" s="83"/>
      <c r="V78" s="83"/>
      <c r="W78" s="83"/>
      <c r="X78" s="33" t="s">
        <v>206</v>
      </c>
      <c r="Y78" s="33"/>
      <c r="Z78" s="33"/>
      <c r="AA78" s="33"/>
      <c r="AB78" s="33"/>
      <c r="AC78" s="33"/>
      <c r="AD78" s="33"/>
      <c r="AF78" s="33"/>
      <c r="AG78" s="33"/>
      <c r="AH78" s="33"/>
      <c r="AI78" s="33"/>
      <c r="AJ78" s="33"/>
      <c r="AK78" s="33"/>
      <c r="AL78" s="33"/>
      <c r="AM78" s="42"/>
      <c r="AN78" s="42"/>
      <c r="AO78" s="24" t="str">
        <f>IF(AND(G78="",S78=""),"",SUM(IF(COUNTIF(BE78,AZ78)&gt;0,1/COUNTIF(AZ78,AZ78),0),IF(COUNTIF(BF78,BA78)&gt;0,1/COUNTIF(BA78,BA78),0),IF(COUNTIF(BG78,BB78)&gt;0,1/COUNTIF(BB78,BB78),0),IF(COUNTIF(BH78,BC78)&gt;0,1/COUNTIF(BC78,BC78),0)))</f>
        <v/>
      </c>
      <c r="AP78" s="23" t="s">
        <v>1</v>
      </c>
      <c r="AQ78" s="22">
        <f t="shared" si="15"/>
        <v>2</v>
      </c>
      <c r="AR78" s="18"/>
      <c r="AS78" s="20"/>
      <c r="AT78" s="19"/>
      <c r="AZ78" s="46">
        <f>G78</f>
        <v>0</v>
      </c>
      <c r="BA78" s="46">
        <f>S78</f>
        <v>0</v>
      </c>
      <c r="BB78" s="46"/>
      <c r="BC78" s="46"/>
      <c r="BD78" s="65">
        <v>6</v>
      </c>
      <c r="BE78" s="47">
        <v>6</v>
      </c>
      <c r="BF78" s="47">
        <v>0.75</v>
      </c>
      <c r="BG78" s="47"/>
      <c r="BH78" s="47"/>
    </row>
    <row r="79" spans="3:60" ht="18" customHeight="1" x14ac:dyDescent="0.25">
      <c r="C79" s="2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Q79" s="33"/>
      <c r="R79" s="33"/>
      <c r="S79" s="33"/>
      <c r="T79" s="33"/>
      <c r="U79" s="33"/>
      <c r="V79" s="33"/>
      <c r="AI79" s="33"/>
      <c r="AJ79" s="33"/>
      <c r="AK79" s="33"/>
      <c r="AL79" s="33"/>
      <c r="AM79" s="33"/>
      <c r="AN79" s="42"/>
      <c r="AO79" s="24" t="str">
        <f>IF(AND(D79=""),"",SUM(IF(COUNTIF(BE79,AZ79)&gt;0,1/COUNTIF(AZ79,AZ79),0),IF(COUNTIF(BF79,BA79)&gt;0,1/COUNTIF(BA79,BA79),0),IF(COUNTIF(BG79,BB79)&gt;0,1/COUNTIF(BB79,BB79),0),IF(COUNTIF(BH79,BC79)&gt;0,1/COUNTIF(BC79,BC79),0)))</f>
        <v/>
      </c>
      <c r="AP79" s="23" t="s">
        <v>1</v>
      </c>
      <c r="AQ79" s="22">
        <f t="shared" si="15"/>
        <v>1</v>
      </c>
      <c r="AR79" s="18"/>
      <c r="AS79" s="20"/>
      <c r="AT79" s="19"/>
      <c r="AZ79" s="46">
        <f>D79</f>
        <v>0</v>
      </c>
      <c r="BA79" s="46"/>
      <c r="BB79" s="46"/>
      <c r="BC79" s="46"/>
      <c r="BD79" s="65">
        <v>8</v>
      </c>
      <c r="BE79" s="47" t="s">
        <v>134</v>
      </c>
      <c r="BF79" s="47"/>
      <c r="BG79" s="47"/>
      <c r="BH79" s="47"/>
    </row>
    <row r="80" spans="3:60" ht="18" customHeight="1" x14ac:dyDescent="0.25">
      <c r="C80" s="2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33" t="s">
        <v>138</v>
      </c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L80" s="33"/>
      <c r="AM80" s="42"/>
      <c r="AN80" s="42"/>
      <c r="AO80" s="24" t="str">
        <f t="shared" ref="AO80:AO82" si="16">IF(AND(D80=""),"",SUM(IF(COUNTIF(BE80,AZ80)&gt;0,1/COUNTIF(AZ80,AZ80),0),IF(COUNTIF(BF80,BA80)&gt;0,1/COUNTIF(BA80,BA80),0),IF(COUNTIF(BG80,BB80)&gt;0,1/COUNTIF(BB80,BB80),0),IF(COUNTIF(BH80,BC80)&gt;0,1/COUNTIF(BC80,BC80),0)))</f>
        <v/>
      </c>
      <c r="AP80" s="23" t="s">
        <v>1</v>
      </c>
      <c r="AQ80" s="22">
        <f t="shared" si="15"/>
        <v>1</v>
      </c>
      <c r="AR80" s="18"/>
      <c r="AS80" s="20"/>
      <c r="AT80" s="19"/>
      <c r="AZ80" s="46">
        <f t="shared" ref="AZ80:AZ82" si="17">D80</f>
        <v>0</v>
      </c>
      <c r="BA80" s="46"/>
      <c r="BB80" s="46"/>
      <c r="BC80" s="46"/>
      <c r="BD80" s="65">
        <v>9</v>
      </c>
      <c r="BE80" s="47" t="s">
        <v>137</v>
      </c>
      <c r="BF80" s="47"/>
      <c r="BG80" s="47"/>
      <c r="BH80" s="47"/>
    </row>
    <row r="81" spans="3:60" ht="18" customHeight="1" x14ac:dyDescent="0.25">
      <c r="C81" s="2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L81" s="33"/>
      <c r="AM81" s="42"/>
      <c r="AN81" s="42"/>
      <c r="AO81" s="24" t="str">
        <f t="shared" si="16"/>
        <v/>
      </c>
      <c r="AP81" s="23" t="s">
        <v>1</v>
      </c>
      <c r="AQ81" s="22">
        <f t="shared" si="15"/>
        <v>1</v>
      </c>
      <c r="AR81" s="18"/>
      <c r="AS81" s="20"/>
      <c r="AT81" s="19"/>
      <c r="AZ81" s="46">
        <f t="shared" si="17"/>
        <v>0</v>
      </c>
      <c r="BA81" s="46"/>
      <c r="BB81" s="46"/>
      <c r="BC81" s="46"/>
      <c r="BD81" s="65">
        <v>10</v>
      </c>
      <c r="BE81" s="47" t="s">
        <v>135</v>
      </c>
      <c r="BF81" s="47"/>
      <c r="BG81" s="47"/>
      <c r="BH81" s="47"/>
    </row>
    <row r="82" spans="3:60" ht="18" customHeight="1" x14ac:dyDescent="0.25">
      <c r="C82" s="2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33" t="s">
        <v>3</v>
      </c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L82" s="33"/>
      <c r="AM82" s="42"/>
      <c r="AN82" s="42"/>
      <c r="AO82" s="24" t="str">
        <f t="shared" si="16"/>
        <v/>
      </c>
      <c r="AP82" s="23" t="s">
        <v>1</v>
      </c>
      <c r="AQ82" s="22">
        <f t="shared" si="15"/>
        <v>1</v>
      </c>
      <c r="AR82" s="18"/>
      <c r="AS82" s="20"/>
      <c r="AT82" s="19"/>
      <c r="AZ82" s="46">
        <f t="shared" si="17"/>
        <v>0</v>
      </c>
      <c r="BA82" s="46"/>
      <c r="BB82" s="46"/>
      <c r="BC82" s="46"/>
      <c r="BD82" s="65">
        <v>11</v>
      </c>
      <c r="BE82" s="47" t="s">
        <v>136</v>
      </c>
      <c r="BF82" s="47"/>
      <c r="BG82" s="47"/>
      <c r="BH82" s="47"/>
    </row>
    <row r="83" spans="3:60" ht="18" customHeight="1" x14ac:dyDescent="0.25">
      <c r="C83" s="2"/>
      <c r="D83" s="33" t="s">
        <v>35</v>
      </c>
      <c r="F83" s="33"/>
      <c r="G83" s="33"/>
      <c r="H83" s="33"/>
      <c r="I83" s="33"/>
      <c r="J83" s="33"/>
      <c r="K83" s="33"/>
      <c r="L83" s="33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33" t="s">
        <v>140</v>
      </c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42"/>
      <c r="AN83" s="42"/>
      <c r="AO83" s="24" t="str">
        <f>IF(AND(M83=""),"",SUM(IF(COUNTIF(BE83,AZ83)&gt;0,1/COUNTIF(AZ83,AZ83),0),IF(COUNTIF(BF83,BA83)&gt;0,1/COUNTIF(BA83,BA83),0),IF(COUNTIF(BG83,BB83)&gt;0,1/COUNTIF(BB83,BB83),0),IF(COUNTIF(BH83,BC83)&gt;0,1/COUNTIF(BC83,BC83),0)))</f>
        <v/>
      </c>
      <c r="AP83" s="23" t="s">
        <v>1</v>
      </c>
      <c r="AQ83" s="22">
        <f t="shared" si="15"/>
        <v>1</v>
      </c>
      <c r="AR83" s="18"/>
      <c r="AS83" s="20"/>
      <c r="AT83" s="19"/>
      <c r="AZ83" s="46">
        <f>M83</f>
        <v>0</v>
      </c>
      <c r="BA83" s="46"/>
      <c r="BB83" s="46"/>
      <c r="BC83" s="46"/>
      <c r="BD83" s="65">
        <v>12</v>
      </c>
      <c r="BE83" s="47" t="s">
        <v>139</v>
      </c>
      <c r="BF83" s="47"/>
      <c r="BG83" s="47"/>
      <c r="BH83" s="47"/>
    </row>
    <row r="84" spans="3:60" ht="18" customHeight="1" x14ac:dyDescent="0.25">
      <c r="C84" s="2"/>
      <c r="D84" s="33" t="s">
        <v>141</v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42"/>
      <c r="AN84" s="42"/>
      <c r="AO84" s="42"/>
      <c r="AP84" s="42"/>
      <c r="AQ84" s="42"/>
      <c r="AR84" s="42"/>
      <c r="AS84" s="66"/>
      <c r="AT84" s="66"/>
      <c r="AU84" s="66"/>
      <c r="AV84" s="66"/>
      <c r="AW84" s="66"/>
      <c r="AX84" s="66"/>
      <c r="AY84" s="66"/>
    </row>
    <row r="85" spans="3:60" ht="15" customHeight="1" x14ac:dyDescent="0.25">
      <c r="C85" s="2"/>
      <c r="D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L85" s="33"/>
      <c r="AM85" s="42"/>
      <c r="AN85" s="42"/>
      <c r="AO85" s="42"/>
      <c r="AP85" s="42"/>
      <c r="AQ85" s="42"/>
      <c r="AR85" s="42"/>
      <c r="AS85" s="66"/>
      <c r="AT85" s="66"/>
      <c r="AU85" s="66"/>
      <c r="AV85" s="66"/>
      <c r="AW85" s="66"/>
      <c r="AX85" s="66"/>
      <c r="AY85" s="66"/>
    </row>
    <row r="86" spans="3:60" ht="18" customHeight="1" x14ac:dyDescent="0.25">
      <c r="C86" s="2"/>
      <c r="D86" s="32" t="s">
        <v>36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42"/>
      <c r="AN86" s="42"/>
      <c r="AO86" s="42"/>
      <c r="AP86" s="42"/>
      <c r="AQ86" s="42"/>
      <c r="AR86" s="42"/>
      <c r="AS86" s="66"/>
      <c r="AT86" s="66"/>
      <c r="AU86" s="66"/>
      <c r="AV86" s="66"/>
      <c r="AW86" s="66"/>
      <c r="AX86" s="66"/>
      <c r="AY86" s="66"/>
    </row>
    <row r="87" spans="3:60" ht="18" customHeight="1" x14ac:dyDescent="0.25">
      <c r="C87" s="2"/>
      <c r="D87" s="33" t="s">
        <v>37</v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42"/>
      <c r="AN87" s="42"/>
      <c r="AO87" s="42"/>
      <c r="AP87" s="42"/>
      <c r="AQ87" s="42"/>
      <c r="AR87" s="42"/>
      <c r="AS87" s="66"/>
      <c r="AT87" s="66"/>
      <c r="AU87" s="66"/>
      <c r="AV87" s="66"/>
      <c r="AW87" s="66"/>
      <c r="AX87" s="66"/>
      <c r="AY87" s="66"/>
    </row>
    <row r="88" spans="3:60" ht="18" customHeight="1" x14ac:dyDescent="0.25">
      <c r="C88" s="2"/>
      <c r="D88" s="33" t="s">
        <v>38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42"/>
      <c r="AN88" s="42"/>
      <c r="AO88" s="42"/>
      <c r="AP88" s="42"/>
      <c r="AQ88" s="42"/>
      <c r="AR88" s="42"/>
      <c r="AS88" s="66"/>
      <c r="AT88" s="66"/>
      <c r="AU88" s="66"/>
      <c r="AV88" s="66"/>
      <c r="AW88" s="66"/>
      <c r="AX88" s="66"/>
      <c r="AY88" s="66"/>
    </row>
    <row r="89" spans="3:60" ht="18" customHeight="1" x14ac:dyDescent="0.25">
      <c r="C89" s="2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33" t="s">
        <v>152</v>
      </c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42"/>
      <c r="AN89" s="42"/>
      <c r="AO89" s="24" t="str">
        <f t="shared" ref="AO89" si="18">IF(AND(D89=""),"",SUM(IF(COUNTIF(BE89,AZ89)&gt;0,1/COUNTIF(AZ89,AZ89),0),IF(COUNTIF(BF89,BA89)&gt;0,1/COUNTIF(BA89,BA89),0),IF(COUNTIF(BG89,BB89)&gt;0,1/COUNTIF(BB89,BB89),0),IF(COUNTIF(BH89,BC89)&gt;0,1/COUNTIF(BC89,BC89),0)))</f>
        <v/>
      </c>
      <c r="AP89" s="23" t="s">
        <v>1</v>
      </c>
      <c r="AQ89" s="22">
        <f t="shared" ref="AQ89" si="19">COUNTA(BE89:BH89)</f>
        <v>1</v>
      </c>
      <c r="AR89" s="18"/>
      <c r="AS89" s="20"/>
      <c r="AT89" s="19"/>
      <c r="AZ89" s="46">
        <f t="shared" ref="AZ89" si="20">D89</f>
        <v>0</v>
      </c>
      <c r="BA89" s="46"/>
      <c r="BB89" s="46"/>
      <c r="BC89" s="46"/>
      <c r="BD89" s="65">
        <v>13</v>
      </c>
      <c r="BE89" s="47" t="s">
        <v>142</v>
      </c>
      <c r="BF89" s="47"/>
      <c r="BG89" s="47"/>
      <c r="BH89" s="47"/>
    </row>
    <row r="90" spans="3:60" ht="18" customHeight="1" x14ac:dyDescent="0.25">
      <c r="C90" s="2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33" t="s">
        <v>144</v>
      </c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42"/>
      <c r="AN90" s="42"/>
      <c r="AO90" s="24" t="str">
        <f t="shared" ref="AO90" si="21">IF(AND(D90=""),"",SUM(IF(COUNTIF(BE90,AZ90)&gt;0,1/COUNTIF(AZ90,AZ90),0),IF(COUNTIF(BF90,BA90)&gt;0,1/COUNTIF(BA90,BA90),0),IF(COUNTIF(BG90,BB90)&gt;0,1/COUNTIF(BB90,BB90),0),IF(COUNTIF(BH90,BC90)&gt;0,1/COUNTIF(BC90,BC90),0)))</f>
        <v/>
      </c>
      <c r="AP90" s="23" t="s">
        <v>1</v>
      </c>
      <c r="AQ90" s="22">
        <f t="shared" ref="AQ90" si="22">COUNTA(BE90:BH90)</f>
        <v>1</v>
      </c>
      <c r="AR90" s="18"/>
      <c r="AS90" s="20"/>
      <c r="AT90" s="19"/>
      <c r="AZ90" s="46">
        <f t="shared" ref="AZ90" si="23">D90</f>
        <v>0</v>
      </c>
      <c r="BA90" s="46"/>
      <c r="BB90" s="46"/>
      <c r="BC90" s="46"/>
      <c r="BD90" s="65">
        <v>14</v>
      </c>
      <c r="BE90" s="47" t="s">
        <v>143</v>
      </c>
      <c r="BF90" s="47"/>
      <c r="BG90" s="47"/>
      <c r="BH90" s="47"/>
    </row>
    <row r="91" spans="3:60" ht="18" customHeight="1" x14ac:dyDescent="0.25">
      <c r="C91" s="2"/>
      <c r="D91" s="33" t="s">
        <v>145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42"/>
      <c r="AN91" s="42"/>
      <c r="AO91" s="42"/>
      <c r="AP91" s="42"/>
      <c r="AQ91" s="42"/>
      <c r="AR91" s="42"/>
      <c r="AS91" s="66"/>
      <c r="AT91" s="66"/>
      <c r="AU91" s="66"/>
      <c r="AV91" s="66"/>
      <c r="AW91" s="66"/>
      <c r="AX91" s="66"/>
      <c r="AY91" s="66"/>
    </row>
    <row r="92" spans="3:60" ht="18" customHeight="1" x14ac:dyDescent="0.25">
      <c r="C92" s="2"/>
      <c r="D92" s="33" t="s">
        <v>6</v>
      </c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33" t="s">
        <v>4</v>
      </c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42"/>
      <c r="AN92" s="42"/>
      <c r="AO92" s="24" t="str">
        <f>IF(E92="","",SUM(IF(COUNTIF($BE$92:$BE$94,AZ92)&gt;0,1/COUNTIF($AZ$92:$AZ$94,AZ92),0),IF(COUNTIF($BF$92:$BF$94,BA92)&gt;0,1/COUNTIF($BA$92:$BA$94,BA92),0),IF(COUNTIF($BG$92:$BG$94,BB92)&gt;0,1/COUNTIF($BB$92:$BB$94,BB92),0),IF(COUNTIF($BH$92:$BH$94,BC92)&gt;0,1/COUNTIF($BC$92:$BC$94,BC92),0)))</f>
        <v/>
      </c>
      <c r="AP92" s="23" t="s">
        <v>1</v>
      </c>
      <c r="AQ92" s="22">
        <f>COUNTA(BE92:BH92)</f>
        <v>1</v>
      </c>
      <c r="AR92" s="42"/>
      <c r="AS92" s="66"/>
      <c r="AT92" s="66"/>
      <c r="AU92" s="66"/>
      <c r="AV92" s="66"/>
      <c r="AW92" s="66"/>
      <c r="AX92" s="66"/>
      <c r="AY92" s="66"/>
      <c r="AZ92" s="48">
        <f>E92</f>
        <v>0</v>
      </c>
      <c r="BA92" s="48"/>
      <c r="BB92" s="48"/>
      <c r="BC92" s="48"/>
      <c r="BD92" s="65">
        <v>15</v>
      </c>
      <c r="BE92" s="47" t="s">
        <v>146</v>
      </c>
      <c r="BF92" s="47"/>
      <c r="BG92" s="47"/>
      <c r="BH92" s="47"/>
    </row>
    <row r="93" spans="3:60" ht="18" customHeight="1" x14ac:dyDescent="0.25">
      <c r="C93" s="2"/>
      <c r="D93" s="33" t="s">
        <v>6</v>
      </c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33" t="s">
        <v>16</v>
      </c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42"/>
      <c r="AN93" s="42"/>
      <c r="AO93" s="24" t="str">
        <f>IF(E93="","",SUM(IF(COUNTIF($BE$92:$BE$94,AZ93)&gt;0,1/COUNTIF($AZ$92:$AZ$94,AZ93),0),IF(COUNTIF($BF$92:$BF$94,BA93)&gt;0,1/COUNTIF($BA$92:$BA$94,BA93),0),IF(COUNTIF($BG$92:$BG$94,BB93)&gt;0,1/COUNTIF($BB$92:$BB$94,BB93),0),IF(COUNTIF($BH$92:$BH$94,BC93)&gt;0,1/COUNTIF($BC$92:$BC$94,BC93),0)))</f>
        <v/>
      </c>
      <c r="AP93" s="23" t="s">
        <v>1</v>
      </c>
      <c r="AQ93" s="22">
        <f>COUNTA(BE93:BH93)</f>
        <v>1</v>
      </c>
      <c r="AR93" s="18"/>
      <c r="AS93" s="20"/>
      <c r="AT93" s="19"/>
      <c r="AZ93" s="48">
        <f t="shared" ref="AZ93:AZ94" si="24">E93</f>
        <v>0</v>
      </c>
      <c r="BA93" s="48"/>
      <c r="BB93" s="48"/>
      <c r="BC93" s="48"/>
      <c r="BD93" s="65">
        <v>16</v>
      </c>
      <c r="BE93" s="47" t="s">
        <v>147</v>
      </c>
      <c r="BF93" s="47"/>
      <c r="BG93" s="47"/>
      <c r="BH93" s="47"/>
    </row>
    <row r="94" spans="3:60" ht="18" customHeight="1" x14ac:dyDescent="0.25">
      <c r="C94" s="2"/>
      <c r="D94" s="33" t="s">
        <v>6</v>
      </c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33" t="s">
        <v>149</v>
      </c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42"/>
      <c r="AN94" s="42"/>
      <c r="AO94" s="24" t="str">
        <f>IF(E94="","",SUM(IF(COUNTIF($BE$92:$BE$94,AZ94)&gt;0,1/COUNTIF($AZ$92:$AZ$94,AZ94),0),IF(COUNTIF($BF$92:$BF$94,BA94)&gt;0,1/COUNTIF($BA$92:$BA$94,BA94),0),IF(COUNTIF($BG$92:$BG$94,BB94)&gt;0,1/COUNTIF($BB$92:$BB$94,BB94),0),IF(COUNTIF($BH$92:$BH$94,BC94)&gt;0,1/COUNTIF($BC$92:$BC$94,BC94),0)))</f>
        <v/>
      </c>
      <c r="AP94" s="23" t="s">
        <v>1</v>
      </c>
      <c r="AQ94" s="22">
        <f>COUNTA(BE94:BH94)</f>
        <v>1</v>
      </c>
      <c r="AR94" s="18"/>
      <c r="AS94" s="20"/>
      <c r="AT94" s="19"/>
      <c r="AZ94" s="48">
        <f t="shared" si="24"/>
        <v>0</v>
      </c>
      <c r="BA94" s="48"/>
      <c r="BB94" s="48"/>
      <c r="BC94" s="48"/>
      <c r="BD94" s="65">
        <v>17</v>
      </c>
      <c r="BE94" s="47" t="s">
        <v>148</v>
      </c>
      <c r="BF94" s="47"/>
      <c r="BG94" s="47"/>
      <c r="BH94" s="47"/>
    </row>
    <row r="95" spans="3:60" ht="18" customHeight="1" x14ac:dyDescent="0.25">
      <c r="C95" s="2"/>
      <c r="D95" s="33" t="s">
        <v>150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42"/>
      <c r="AN95" s="42"/>
      <c r="AO95" s="42"/>
      <c r="AP95" s="42"/>
      <c r="AQ95" s="42"/>
      <c r="AR95" s="42"/>
      <c r="AS95" s="66"/>
      <c r="AT95" s="66"/>
      <c r="AU95" s="66"/>
      <c r="AV95" s="66"/>
      <c r="AW95" s="66"/>
      <c r="AX95" s="66"/>
      <c r="AY95" s="66"/>
    </row>
    <row r="96" spans="3:60" ht="18" customHeight="1" x14ac:dyDescent="0.25">
      <c r="C96" s="2"/>
      <c r="D96" s="33" t="s">
        <v>151</v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42"/>
      <c r="AN96" s="42"/>
      <c r="AO96" s="42"/>
      <c r="AP96" s="42"/>
      <c r="AQ96" s="42"/>
      <c r="AR96" s="42"/>
      <c r="AS96" s="66"/>
      <c r="AT96" s="66"/>
      <c r="AU96" s="66"/>
      <c r="AV96" s="66"/>
      <c r="AW96" s="66"/>
      <c r="AX96" s="66"/>
      <c r="AY96" s="66"/>
    </row>
    <row r="97" spans="3:60" ht="15" customHeight="1" x14ac:dyDescent="0.25">
      <c r="C97" s="2"/>
      <c r="D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42"/>
      <c r="AN97" s="42"/>
      <c r="AO97" s="42"/>
      <c r="AP97" s="42"/>
      <c r="AQ97" s="42"/>
      <c r="AR97" s="42"/>
      <c r="AS97" s="66"/>
      <c r="AT97" s="66"/>
      <c r="AU97" s="66"/>
      <c r="AV97" s="66"/>
      <c r="AW97" s="66"/>
      <c r="AX97" s="66"/>
      <c r="AY97" s="66"/>
    </row>
    <row r="98" spans="3:60" ht="18" customHeight="1" x14ac:dyDescent="0.25">
      <c r="C98" s="2"/>
      <c r="D98" s="32" t="s">
        <v>39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42"/>
      <c r="AN98" s="42"/>
      <c r="AO98" s="42"/>
      <c r="AP98" s="42"/>
      <c r="AQ98" s="42"/>
      <c r="AR98" s="42"/>
      <c r="AS98" s="66"/>
      <c r="AT98" s="66"/>
      <c r="AU98" s="66"/>
      <c r="AV98" s="66"/>
      <c r="AW98" s="66"/>
      <c r="AX98" s="66"/>
      <c r="AY98" s="66"/>
    </row>
    <row r="99" spans="3:60" ht="18" customHeight="1" x14ac:dyDescent="0.25">
      <c r="C99" s="2"/>
      <c r="D99" s="33" t="s">
        <v>40</v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33" t="s">
        <v>161</v>
      </c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24" t="str">
        <f>IF(AND(Q99=""),"",SUM(IF(COUNTIF(BE99,AZ99)&gt;0,1/COUNTIF(AZ99,AZ99),0),IF(COUNTIF(BF99,BA99)&gt;0,1/COUNTIF(BA99,BA99),0),IF(COUNTIF(BG99,BB99)&gt;0,1/COUNTIF(BB99,BB99),0),IF(COUNTIF(BH99,BC99)&gt;0,1/COUNTIF(BC99,BC99),0)))</f>
        <v/>
      </c>
      <c r="AP99" s="23" t="s">
        <v>1</v>
      </c>
      <c r="AQ99" s="22">
        <f t="shared" ref="AQ99" si="25">COUNTA(BE99:BH99)</f>
        <v>1</v>
      </c>
      <c r="AR99" s="18"/>
      <c r="AS99" s="20"/>
      <c r="AT99" s="19"/>
      <c r="AZ99" s="46">
        <f>Q99</f>
        <v>0</v>
      </c>
      <c r="BA99" s="46"/>
      <c r="BB99" s="46"/>
      <c r="BC99" s="46"/>
      <c r="BD99" s="65">
        <v>18</v>
      </c>
      <c r="BE99" s="47" t="s">
        <v>153</v>
      </c>
      <c r="BF99" s="47"/>
      <c r="BG99" s="47"/>
      <c r="BH99" s="47"/>
    </row>
    <row r="100" spans="3:60" ht="18" customHeight="1" x14ac:dyDescent="0.25">
      <c r="C100" s="2"/>
      <c r="D100" s="33" t="s">
        <v>162</v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81"/>
      <c r="AJ100" s="81"/>
      <c r="AK100" s="81"/>
      <c r="AL100" s="81"/>
      <c r="AM100" s="81"/>
      <c r="AO100" s="24" t="str">
        <f>IF(AND(AI100=""),"",SUM(IF(COUNTIF(BE100,AZ100)&gt;0,1/COUNTIF(AZ100,AZ100),0),IF(COUNTIF(BF100,BA100)&gt;0,1/COUNTIF(BA100,BA100),0),IF(COUNTIF(BG100,BB100)&gt;0,1/COUNTIF(BB100,BB100),0),IF(COUNTIF(BH100,BC100)&gt;0,1/COUNTIF(BC100,BC100),0)))</f>
        <v/>
      </c>
      <c r="AP100" s="23" t="s">
        <v>1</v>
      </c>
      <c r="AQ100" s="22">
        <f t="shared" ref="AQ100:AQ104" si="26">COUNTA(BE100:BH100)</f>
        <v>1</v>
      </c>
      <c r="AR100" s="18"/>
      <c r="AS100" s="20"/>
      <c r="AT100" s="19"/>
      <c r="AZ100" s="46">
        <f>AI100</f>
        <v>0</v>
      </c>
      <c r="BA100" s="46"/>
      <c r="BB100" s="46"/>
      <c r="BC100" s="46"/>
      <c r="BD100" s="65">
        <v>19</v>
      </c>
      <c r="BE100" s="47">
        <v>2.4</v>
      </c>
      <c r="BF100" s="47"/>
      <c r="BG100" s="47"/>
      <c r="BH100" s="47"/>
    </row>
    <row r="101" spans="3:60" ht="18" customHeight="1" x14ac:dyDescent="0.25">
      <c r="C101" s="2"/>
      <c r="D101" s="33" t="s">
        <v>154</v>
      </c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81"/>
      <c r="W101" s="81"/>
      <c r="X101" s="81"/>
      <c r="Y101" s="81"/>
      <c r="Z101" s="81"/>
      <c r="AA101" s="33" t="s">
        <v>41</v>
      </c>
      <c r="AB101" s="33"/>
      <c r="AC101" s="33"/>
      <c r="AD101" s="33"/>
      <c r="AE101" s="33"/>
      <c r="AF101" s="33"/>
      <c r="AG101" s="33"/>
      <c r="AH101" s="33"/>
      <c r="AI101" s="33"/>
      <c r="AO101" s="24" t="str">
        <f>IF(AND(V101=""),"",SUM(IF(COUNTIF(BE101,AZ101)&gt;0,1/COUNTIF(AZ101,AZ101),0),IF(COUNTIF(BF101,BA101)&gt;0,1/COUNTIF(BA101,BA101),0),IF(COUNTIF(BG101,BB101)&gt;0,1/COUNTIF(BB101,BB101),0),IF(COUNTIF(BH101,BC101)&gt;0,1/COUNTIF(BC101,BC101),0)))</f>
        <v/>
      </c>
      <c r="AP101" s="23" t="s">
        <v>1</v>
      </c>
      <c r="AQ101" s="22">
        <f t="shared" si="26"/>
        <v>1</v>
      </c>
      <c r="AR101" s="18"/>
      <c r="AS101" s="20"/>
      <c r="AT101" s="19"/>
      <c r="AZ101" s="46">
        <f>V101</f>
        <v>0</v>
      </c>
      <c r="BA101" s="46"/>
      <c r="BB101" s="46"/>
      <c r="BC101" s="46"/>
      <c r="BD101" s="65">
        <v>20</v>
      </c>
      <c r="BE101" s="47">
        <v>11</v>
      </c>
      <c r="BF101" s="47"/>
      <c r="BG101" s="47"/>
      <c r="BH101" s="47"/>
    </row>
    <row r="102" spans="3:60" ht="18" customHeight="1" x14ac:dyDescent="0.25">
      <c r="C102" s="2"/>
      <c r="D102" s="33" t="s">
        <v>42</v>
      </c>
      <c r="F102" s="33"/>
      <c r="G102" s="33"/>
      <c r="H102" s="33"/>
      <c r="I102" s="33"/>
      <c r="J102" s="33"/>
      <c r="K102" s="33"/>
      <c r="L102" s="33"/>
      <c r="M102" s="33"/>
      <c r="N102" s="33"/>
      <c r="Q102" s="33"/>
      <c r="R102" s="33"/>
      <c r="S102" s="33"/>
      <c r="T102" s="33"/>
      <c r="U102" s="33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33" t="s">
        <v>164</v>
      </c>
      <c r="AI102" s="33"/>
      <c r="AJ102" s="33"/>
      <c r="AL102" s="33"/>
      <c r="AM102" s="42"/>
      <c r="AN102" s="42"/>
      <c r="AO102" s="24" t="str">
        <f>IF(AND(V102=""),"",SUM(IF(COUNTIF(BE102,AZ102)&gt;0,1/COUNTIF(AZ102,AZ102),0),IF(COUNTIF(BF102,BA102)&gt;0,1/COUNTIF(BA102,BA102),0),IF(COUNTIF(BG102,BB102)&gt;0,1/COUNTIF(BB102,BB102),0),IF(COUNTIF(BH102,BC102)&gt;0,1/COUNTIF(BC102,BC102),0)))</f>
        <v/>
      </c>
      <c r="AP102" s="23" t="s">
        <v>1</v>
      </c>
      <c r="AQ102" s="22">
        <f t="shared" si="26"/>
        <v>1</v>
      </c>
      <c r="AR102" s="18"/>
      <c r="AS102" s="20"/>
      <c r="AT102" s="19"/>
      <c r="AZ102" s="46">
        <f>V102</f>
        <v>0</v>
      </c>
      <c r="BA102" s="46"/>
      <c r="BB102" s="46"/>
      <c r="BC102" s="46"/>
      <c r="BD102" s="65">
        <v>21</v>
      </c>
      <c r="BE102" s="47" t="s">
        <v>155</v>
      </c>
      <c r="BF102" s="47"/>
      <c r="BG102" s="47"/>
      <c r="BH102" s="47"/>
    </row>
    <row r="103" spans="3:60" ht="18" customHeight="1" x14ac:dyDescent="0.25">
      <c r="C103" s="2"/>
      <c r="D103" s="33" t="s">
        <v>163</v>
      </c>
      <c r="F103" s="33"/>
      <c r="G103" s="33"/>
      <c r="H103" s="33"/>
      <c r="M103" s="33"/>
      <c r="N103" s="33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33" t="s">
        <v>166</v>
      </c>
      <c r="AC103" s="33"/>
      <c r="AD103" s="33"/>
      <c r="AF103" s="33"/>
      <c r="AG103" s="33"/>
      <c r="AI103" s="33"/>
      <c r="AJ103" s="33"/>
      <c r="AK103" s="33"/>
      <c r="AL103" s="33"/>
      <c r="AM103" s="42"/>
      <c r="AN103" s="42"/>
      <c r="AO103" s="24" t="str">
        <f>IF(AND(P103=""),"",SUM(IF(COUNTIF(BE103,AZ103)&gt;0,1/COUNTIF(AZ103,AZ103),0),IF(COUNTIF(BF103,BA103)&gt;0,1/COUNTIF(BA103,BA103),0),IF(COUNTIF(BG103,BB103)&gt;0,1/COUNTIF(BB103,BB103),0),IF(COUNTIF(BH103,BC103)&gt;0,1/COUNTIF(BC103,BC103),0)))</f>
        <v/>
      </c>
      <c r="AP103" s="23" t="s">
        <v>1</v>
      </c>
      <c r="AQ103" s="22">
        <f t="shared" si="26"/>
        <v>1</v>
      </c>
      <c r="AR103" s="18"/>
      <c r="AS103" s="20"/>
      <c r="AT103" s="19"/>
      <c r="AZ103" s="46">
        <f>P103</f>
        <v>0</v>
      </c>
      <c r="BA103" s="46"/>
      <c r="BB103" s="46"/>
      <c r="BC103" s="46"/>
      <c r="BD103" s="65">
        <v>22</v>
      </c>
      <c r="BE103" s="47" t="s">
        <v>156</v>
      </c>
      <c r="BF103" s="47"/>
      <c r="BG103" s="47"/>
      <c r="BH103" s="47"/>
    </row>
    <row r="104" spans="3:60" ht="18" customHeight="1" x14ac:dyDescent="0.25">
      <c r="C104" s="2"/>
      <c r="D104" s="33" t="s">
        <v>165</v>
      </c>
      <c r="F104" s="33"/>
      <c r="G104" s="33"/>
      <c r="M104" s="33"/>
      <c r="N104" s="33"/>
      <c r="O104" s="33"/>
      <c r="P104" s="33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33" t="s">
        <v>43</v>
      </c>
      <c r="AE104" s="33"/>
      <c r="AG104" s="33"/>
      <c r="AH104" s="33"/>
      <c r="AI104" s="33"/>
      <c r="AJ104" s="33"/>
      <c r="AK104" s="33"/>
      <c r="AL104" s="33"/>
      <c r="AM104" s="42"/>
      <c r="AN104" s="42"/>
      <c r="AO104" s="24" t="str">
        <f>IF(AND(R104=""),"",SUM(IF(COUNTIF(BE104,AZ104)&gt;0,1/COUNTIF(AZ104,AZ104),0),IF(COUNTIF(BF104,BA104)&gt;0,1/COUNTIF(BA104,BA104),0),IF(COUNTIF(BG104,BB104)&gt;0,1/COUNTIF(BB104,BB104),0),IF(COUNTIF(BH104,BC104)&gt;0,1/COUNTIF(BC104,BC104),0)))</f>
        <v/>
      </c>
      <c r="AP104" s="23" t="s">
        <v>1</v>
      </c>
      <c r="AQ104" s="22">
        <f t="shared" si="26"/>
        <v>1</v>
      </c>
      <c r="AR104" s="18"/>
      <c r="AS104" s="20"/>
      <c r="AT104" s="19"/>
      <c r="AZ104" s="46">
        <f>R104</f>
        <v>0</v>
      </c>
      <c r="BA104" s="46"/>
      <c r="BB104" s="46"/>
      <c r="BC104" s="46"/>
      <c r="BD104" s="65">
        <v>23</v>
      </c>
      <c r="BE104" s="47" t="s">
        <v>157</v>
      </c>
      <c r="BF104" s="47"/>
      <c r="BG104" s="47"/>
      <c r="BH104" s="47"/>
    </row>
    <row r="105" spans="3:60" ht="15" customHeight="1" x14ac:dyDescent="0.25">
      <c r="C105" s="2"/>
      <c r="D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42"/>
      <c r="AN105" s="42"/>
      <c r="AO105" s="42"/>
      <c r="AP105" s="42"/>
      <c r="AQ105" s="42"/>
      <c r="AR105" s="42"/>
      <c r="AS105" s="66"/>
      <c r="AT105" s="66"/>
      <c r="AU105" s="66"/>
      <c r="AV105" s="66"/>
      <c r="AW105" s="66"/>
      <c r="AX105" s="66"/>
      <c r="AY105" s="66"/>
    </row>
    <row r="106" spans="3:60" ht="18" customHeight="1" x14ac:dyDescent="0.25">
      <c r="C106" s="2"/>
      <c r="D106" s="32" t="s">
        <v>44</v>
      </c>
      <c r="F106" s="32"/>
      <c r="G106" s="32"/>
      <c r="H106" s="32"/>
      <c r="I106" s="32"/>
      <c r="J106" s="33"/>
      <c r="K106" s="33"/>
      <c r="L106" s="33"/>
      <c r="M106" s="33"/>
      <c r="N106" s="33"/>
      <c r="O106" s="33"/>
      <c r="P106" s="33"/>
      <c r="Q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42"/>
      <c r="AN106" s="42"/>
      <c r="AO106" s="42"/>
      <c r="AP106" s="42"/>
      <c r="AQ106" s="42"/>
      <c r="AR106" s="42"/>
      <c r="AS106" s="66"/>
      <c r="AT106" s="66"/>
      <c r="AU106" s="66"/>
      <c r="AV106" s="66"/>
      <c r="AW106" s="66"/>
      <c r="AX106" s="66"/>
      <c r="AY106" s="66"/>
    </row>
    <row r="107" spans="3:60" ht="18" customHeight="1" x14ac:dyDescent="0.25">
      <c r="C107" s="2"/>
      <c r="D107" s="33" t="s">
        <v>171</v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42"/>
      <c r="AN107" s="42"/>
      <c r="AO107" s="42"/>
      <c r="AP107" s="42"/>
      <c r="AQ107" s="42"/>
      <c r="AR107" s="42"/>
      <c r="AS107" s="66"/>
      <c r="AT107" s="66"/>
      <c r="AU107" s="66"/>
      <c r="AV107" s="66"/>
      <c r="AW107" s="66"/>
      <c r="AX107" s="66"/>
      <c r="AY107" s="66"/>
    </row>
    <row r="108" spans="3:60" ht="18" customHeight="1" x14ac:dyDescent="0.25">
      <c r="C108" s="2"/>
      <c r="D108" s="33" t="s">
        <v>172</v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42"/>
      <c r="AN108" s="42"/>
      <c r="AO108" s="42"/>
      <c r="AP108" s="42"/>
      <c r="AQ108" s="42"/>
      <c r="AR108" s="42"/>
      <c r="AS108" s="66"/>
      <c r="AT108" s="66"/>
      <c r="AU108" s="66"/>
      <c r="AV108" s="66"/>
      <c r="AW108" s="66"/>
      <c r="AX108" s="66"/>
      <c r="AY108" s="66"/>
    </row>
    <row r="109" spans="3:60" ht="18" customHeight="1" x14ac:dyDescent="0.25">
      <c r="C109" s="2"/>
      <c r="D109" s="33" t="s">
        <v>6</v>
      </c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33" t="s">
        <v>4</v>
      </c>
      <c r="R109" s="33"/>
      <c r="S109" s="33"/>
      <c r="T109" s="33"/>
      <c r="U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42"/>
      <c r="AN109" s="42"/>
      <c r="AO109" s="24" t="str">
        <f>IF(E109="","",SUM(IF(COUNTIF($BE$109:$BE$111,AZ109)&gt;0,1/COUNTIF($AZ$109:$AZ$111,AZ109),0),IF(COUNTIF($BF$109:$BF$111,BA109)&gt;0,1/COUNTIF($BA$109:$BA$111,BA109),0),IF(COUNTIF($BG$109:$BG$111,BB109)&gt;0,1/COUNTIF($BB$109:$BB$111,BB109),0),IF(COUNTIF($BH$109:$BH$111,BC109)&gt;0,1/COUNTIF($BC$109:$BC$111,BC109),0)))</f>
        <v/>
      </c>
      <c r="AP109" s="23" t="s">
        <v>1</v>
      </c>
      <c r="AQ109" s="22">
        <f>COUNTA(BE109:BH109)</f>
        <v>1</v>
      </c>
      <c r="AR109" s="42"/>
      <c r="AS109" s="66"/>
      <c r="AT109" s="66"/>
      <c r="AU109" s="66"/>
      <c r="AV109" s="66"/>
      <c r="AW109" s="66"/>
      <c r="AX109" s="66"/>
      <c r="AY109" s="66"/>
      <c r="AZ109" s="48">
        <f>E109</f>
        <v>0</v>
      </c>
      <c r="BA109" s="48"/>
      <c r="BB109" s="48"/>
      <c r="BC109" s="48"/>
      <c r="BD109" s="65">
        <v>24</v>
      </c>
      <c r="BE109" s="47" t="s">
        <v>158</v>
      </c>
      <c r="BF109" s="47"/>
      <c r="BG109" s="47"/>
      <c r="BH109" s="47"/>
    </row>
    <row r="110" spans="3:60" ht="18" customHeight="1" x14ac:dyDescent="0.25">
      <c r="C110" s="2"/>
      <c r="D110" s="33" t="s">
        <v>6</v>
      </c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33" t="s">
        <v>16</v>
      </c>
      <c r="R110" s="33"/>
      <c r="S110" s="33"/>
      <c r="T110" s="33"/>
      <c r="U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42"/>
      <c r="AN110" s="42"/>
      <c r="AO110" s="24" t="str">
        <f>IF(E110="","",SUM(IF(COUNTIF($BE$109:$BE$111,AZ110)&gt;0,1/COUNTIF($AZ$109:$AZ$111,AZ110),0),IF(COUNTIF($BF$109:$BF$111,BA110)&gt;0,1/COUNTIF($BA$109:$BA$111,BA110),0),IF(COUNTIF($BG$109:$BG$111,BB110)&gt;0,1/COUNTIF($BB$109:$BB$111,BB110),0),IF(COUNTIF($BH$109:$BH$111,BC110)&gt;0,1/COUNTIF($BC$109:$BC$111,BC110),0)))</f>
        <v/>
      </c>
      <c r="AP110" s="23" t="s">
        <v>1</v>
      </c>
      <c r="AQ110" s="22">
        <f>COUNTA(BE110:BH110)</f>
        <v>1</v>
      </c>
      <c r="AR110" s="18"/>
      <c r="AS110" s="20"/>
      <c r="AT110" s="19"/>
      <c r="AZ110" s="48">
        <f t="shared" ref="AZ110:AZ111" si="27">E110</f>
        <v>0</v>
      </c>
      <c r="BA110" s="48"/>
      <c r="BB110" s="48"/>
      <c r="BC110" s="48"/>
      <c r="BD110" s="65">
        <v>25</v>
      </c>
      <c r="BE110" s="47" t="s">
        <v>159</v>
      </c>
      <c r="BF110" s="47"/>
      <c r="BG110" s="47"/>
      <c r="BH110" s="47"/>
    </row>
    <row r="111" spans="3:60" ht="18" customHeight="1" x14ac:dyDescent="0.25">
      <c r="C111" s="2"/>
      <c r="D111" s="33" t="s">
        <v>6</v>
      </c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33" t="s">
        <v>3</v>
      </c>
      <c r="R111" s="33"/>
      <c r="S111" s="33"/>
      <c r="T111" s="33"/>
      <c r="U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42"/>
      <c r="AN111" s="42"/>
      <c r="AO111" s="24" t="str">
        <f>IF(E111="","",SUM(IF(COUNTIF($BE$109:$BE$111,AZ111)&gt;0,1/COUNTIF($AZ$109:$AZ$111,AZ111),0),IF(COUNTIF($BF$109:$BF$111,BA111)&gt;0,1/COUNTIF($BA$109:$BA$111,BA111),0),IF(COUNTIF($BG$109:$BG$111,BB111)&gt;0,1/COUNTIF($BB$109:$BB$111,BB111),0),IF(COUNTIF($BH$109:$BH$111,BC111)&gt;0,1/COUNTIF($BC$109:$BC$111,BC111),0)))</f>
        <v/>
      </c>
      <c r="AP111" s="23" t="s">
        <v>1</v>
      </c>
      <c r="AQ111" s="22">
        <f>COUNTA(BE111:BH111)</f>
        <v>1</v>
      </c>
      <c r="AR111" s="18"/>
      <c r="AS111" s="20"/>
      <c r="AT111" s="19"/>
      <c r="AZ111" s="48">
        <f t="shared" si="27"/>
        <v>0</v>
      </c>
      <c r="BA111" s="48"/>
      <c r="BB111" s="48"/>
      <c r="BC111" s="48"/>
      <c r="BD111" s="65">
        <v>26</v>
      </c>
      <c r="BE111" s="47" t="s">
        <v>160</v>
      </c>
      <c r="BF111" s="47"/>
      <c r="BG111" s="47"/>
      <c r="BH111" s="47"/>
    </row>
    <row r="112" spans="3:60" ht="15" customHeight="1" x14ac:dyDescent="0.25">
      <c r="C112" s="2"/>
      <c r="D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42"/>
      <c r="AN112" s="42"/>
      <c r="AO112" s="42"/>
      <c r="AP112" s="42"/>
      <c r="AQ112" s="42"/>
      <c r="AR112" s="42"/>
      <c r="AS112" s="66"/>
      <c r="AT112" s="66"/>
      <c r="AU112" s="66"/>
      <c r="AV112" s="66"/>
      <c r="AW112" s="66"/>
      <c r="AX112" s="66"/>
      <c r="AY112" s="66"/>
    </row>
    <row r="113" spans="3:63" ht="18" customHeight="1" x14ac:dyDescent="0.25">
      <c r="C113" s="2"/>
      <c r="D113" s="32" t="s">
        <v>45</v>
      </c>
      <c r="F113" s="32"/>
      <c r="G113" s="32"/>
      <c r="H113" s="32"/>
      <c r="I113" s="32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42"/>
      <c r="AN113" s="42"/>
      <c r="AO113" s="42"/>
      <c r="AP113" s="42"/>
      <c r="AQ113" s="42"/>
      <c r="AR113" s="42"/>
      <c r="AS113" s="66"/>
      <c r="AT113" s="66"/>
      <c r="AU113" s="66"/>
      <c r="AV113" s="66"/>
      <c r="AW113" s="66"/>
      <c r="AX113" s="66"/>
      <c r="AY113" s="66"/>
    </row>
    <row r="114" spans="3:63" ht="18" customHeight="1" x14ac:dyDescent="0.25">
      <c r="C114" s="2"/>
      <c r="D114" s="33" t="s">
        <v>167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42"/>
      <c r="AN114" s="42"/>
      <c r="AO114" s="42"/>
      <c r="AP114" s="42"/>
      <c r="AQ114" s="42"/>
      <c r="AR114" s="42"/>
      <c r="AS114" s="66"/>
      <c r="AT114" s="66"/>
      <c r="AU114" s="66"/>
      <c r="AV114" s="66"/>
      <c r="AW114" s="66"/>
      <c r="AX114" s="66"/>
      <c r="AY114" s="66"/>
    </row>
    <row r="115" spans="3:63" ht="18" customHeight="1" x14ac:dyDescent="0.25">
      <c r="C115" s="2"/>
      <c r="D115" s="33" t="s">
        <v>168</v>
      </c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42"/>
      <c r="AN115" s="42"/>
      <c r="AO115" s="42"/>
      <c r="AP115" s="42"/>
      <c r="AQ115" s="42"/>
      <c r="AR115" s="42"/>
      <c r="AS115" s="66"/>
      <c r="AT115" s="66"/>
      <c r="AU115" s="66"/>
      <c r="AV115" s="66"/>
      <c r="AW115" s="66"/>
      <c r="AX115" s="66"/>
      <c r="AY115" s="66"/>
    </row>
    <row r="116" spans="3:63" ht="18" customHeight="1" x14ac:dyDescent="0.25">
      <c r="C116" s="2"/>
      <c r="D116" s="33" t="s">
        <v>169</v>
      </c>
      <c r="E116" s="33"/>
      <c r="F116" s="33"/>
      <c r="G116" s="33"/>
      <c r="H116" s="33"/>
      <c r="I116" s="33"/>
      <c r="J116" s="33"/>
      <c r="K116" s="33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33" t="s">
        <v>3</v>
      </c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42"/>
      <c r="AN116" s="42"/>
      <c r="AO116" s="24" t="str">
        <f>IF(AND(L116=""),"",SUM(IF(COUNTIF(BE116,AZ116)&gt;0,1/COUNTIF(AZ116,AZ116),0),IF(COUNTIF(BF116,BA116)&gt;0,1/COUNTIF(BA116,BA116),0),IF(COUNTIF(BG116,BB116)&gt;0,1/COUNTIF(BB116,BB116),0),IF(COUNTIF(BH116,BC116)&gt;0,1/COUNTIF(BC116,BC116),0)))</f>
        <v/>
      </c>
      <c r="AP116" s="23" t="s">
        <v>1</v>
      </c>
      <c r="AQ116" s="22">
        <f t="shared" ref="AQ116" si="28">COUNTA(BE116:BH116)</f>
        <v>1</v>
      </c>
      <c r="AR116" s="18"/>
      <c r="AS116" s="20"/>
      <c r="AT116" s="19"/>
      <c r="AZ116" s="46">
        <f>L116</f>
        <v>0</v>
      </c>
      <c r="BA116" s="46"/>
      <c r="BB116" s="46"/>
      <c r="BC116" s="46"/>
      <c r="BD116" s="65">
        <v>23</v>
      </c>
      <c r="BE116" s="47" t="s">
        <v>170</v>
      </c>
      <c r="BF116" s="47"/>
      <c r="BG116" s="47"/>
      <c r="BH116" s="47"/>
    </row>
    <row r="117" spans="3:63" ht="18" customHeight="1" thickBot="1" x14ac:dyDescent="0.3">
      <c r="AO117" s="18"/>
      <c r="AP117" s="18"/>
      <c r="AQ117" s="18"/>
      <c r="AR117" s="18"/>
      <c r="AS117" s="20"/>
      <c r="AT117" s="19"/>
      <c r="BD117" s="18"/>
    </row>
    <row r="118" spans="3:63" ht="21.95" customHeight="1" thickBot="1" x14ac:dyDescent="0.3">
      <c r="C118" s="44" t="s">
        <v>12</v>
      </c>
      <c r="D118" s="73" t="s">
        <v>46</v>
      </c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S118" s="62" t="s">
        <v>5</v>
      </c>
      <c r="AT118" s="63">
        <f>COUNTA($AS$5:AS118)</f>
        <v>3</v>
      </c>
      <c r="AU118" s="28">
        <f>SUM(AO118:AO167)</f>
        <v>0</v>
      </c>
      <c r="AV118" s="27" t="s">
        <v>1</v>
      </c>
      <c r="AW118" s="26">
        <f>SUM(AQ118:AQ167)</f>
        <v>36</v>
      </c>
      <c r="AX118" s="64" t="str">
        <f>MID(EK,FIND("(",EK,1)+1,(FIND(")",EK,1)-FIND("(",EK,1)-1))</f>
        <v>EK1</v>
      </c>
    </row>
    <row r="119" spans="3:63" ht="18" customHeight="1" x14ac:dyDescent="0.25">
      <c r="C119" s="2"/>
      <c r="D119" s="81"/>
      <c r="E119" s="81"/>
      <c r="F119" s="81"/>
      <c r="G119" s="81"/>
      <c r="H119" s="81"/>
      <c r="I119" s="40" t="s">
        <v>70</v>
      </c>
      <c r="J119" s="25"/>
      <c r="K119" s="25"/>
      <c r="L119" s="25"/>
      <c r="M119" s="25"/>
      <c r="N119" s="25"/>
      <c r="O119" s="25"/>
      <c r="P119" s="25"/>
      <c r="Q119" s="25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O119" s="24" t="str">
        <f>IF(D119="","",SUM(IF(COUNTIF(BE119,AZ119)&gt;0,1/COUNTIF(AZ119,AZ119),0),IF(COUNTIF(BF119,BA119)&gt;0,1/COUNTIF(BA119,BA119),0),IF(COUNTIF(BG119,BB119)&gt;0,1/COUNTIF(BB119,BB119),0),IF(COUNTIF(BH119,BC119)&gt;0,1/COUNTIF(BC119,BC119),0)))</f>
        <v/>
      </c>
      <c r="AP119" s="23" t="s">
        <v>1</v>
      </c>
      <c r="AQ119" s="22">
        <f>COUNTA(BE119:BH119)</f>
        <v>1</v>
      </c>
      <c r="AR119" s="18"/>
      <c r="AS119" s="20"/>
      <c r="AT119" s="19"/>
      <c r="AZ119" s="46">
        <f>D119</f>
        <v>0</v>
      </c>
      <c r="BA119" s="46"/>
      <c r="BB119" s="46"/>
      <c r="BC119" s="46"/>
      <c r="BD119" s="65">
        <v>1</v>
      </c>
      <c r="BE119" s="47">
        <v>87</v>
      </c>
      <c r="BF119" s="47"/>
      <c r="BG119" s="47"/>
      <c r="BH119" s="47"/>
    </row>
    <row r="120" spans="3:63" ht="18" customHeight="1" x14ac:dyDescent="0.25">
      <c r="C120" s="2"/>
      <c r="D120" s="40" t="s">
        <v>15</v>
      </c>
      <c r="H120" s="25"/>
      <c r="I120" s="25"/>
      <c r="J120" s="25"/>
      <c r="P120" s="81"/>
      <c r="Q120" s="81"/>
      <c r="R120" s="81"/>
      <c r="S120" s="81"/>
      <c r="T120" s="81"/>
      <c r="U120" s="40" t="s">
        <v>106</v>
      </c>
      <c r="X120" s="2"/>
      <c r="Y120" s="2"/>
      <c r="Z120" s="2"/>
      <c r="AA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O120" s="24" t="str">
        <f>IF(P120="","",SUM(IF(COUNTIF(BE120,AZ120)&gt;0,1/COUNTIF(AZ120,AZ120),0),IF(COUNTIF(BF120,BA120)&gt;0,1/COUNTIF(BA120,BA120),0),IF(COUNTIF(BG120,BB120)&gt;0,1/COUNTIF(BB120,BB120),0),IF(COUNTIF(BH120,BC120)&gt;0,1/COUNTIF(BC120,BC120),0)))</f>
        <v/>
      </c>
      <c r="AP120" s="23" t="s">
        <v>1</v>
      </c>
      <c r="AQ120" s="22">
        <f>COUNTA(BE120:BH120)</f>
        <v>1</v>
      </c>
      <c r="AR120" s="18"/>
      <c r="AS120" s="20"/>
      <c r="AT120" s="19"/>
      <c r="AZ120" s="46">
        <f>P120</f>
        <v>0</v>
      </c>
      <c r="BA120" s="46"/>
      <c r="BB120" s="46"/>
      <c r="BC120" s="46"/>
      <c r="BD120" s="65">
        <v>2</v>
      </c>
      <c r="BE120" s="47">
        <v>30</v>
      </c>
      <c r="BF120" s="47"/>
      <c r="BG120" s="47"/>
      <c r="BH120" s="47"/>
    </row>
    <row r="121" spans="3:63" ht="18" customHeight="1" x14ac:dyDescent="0.25">
      <c r="C121" s="2"/>
      <c r="D121" s="40" t="s">
        <v>107</v>
      </c>
      <c r="K121" s="81"/>
      <c r="L121" s="81"/>
      <c r="M121" s="81"/>
      <c r="N121" s="81"/>
      <c r="O121" s="81"/>
      <c r="P121" s="40" t="s">
        <v>108</v>
      </c>
      <c r="AF121" s="82"/>
      <c r="AG121" s="82"/>
      <c r="AH121" s="82"/>
      <c r="AI121" s="82"/>
      <c r="AJ121" s="82"/>
      <c r="AK121" s="41" t="s">
        <v>118</v>
      </c>
      <c r="AO121" s="24" t="str">
        <f>IF(AND(K121="",AF121=""),"",SUM(IF(COUNTIF(BE121,AZ121)&gt;0,1/COUNTIF(AZ121,AZ121),0),IF(COUNTIF(BF121,BA121)&gt;0,1/COUNTIF(BA121,BA121),0),IF(COUNTIF(BG121,BB121)&gt;0,1/COUNTIF(BB121,BB121),0),IF(COUNTIF(BH121,BC121)&gt;0,1/COUNTIF(BC121,BC121),0)))</f>
        <v/>
      </c>
      <c r="AP121" s="23" t="s">
        <v>1</v>
      </c>
      <c r="AQ121" s="22">
        <f>COUNTA(BE121:BH121)</f>
        <v>2</v>
      </c>
      <c r="AR121" s="18"/>
      <c r="AS121" s="20"/>
      <c r="AT121" s="19"/>
      <c r="AZ121" s="46">
        <f>K121</f>
        <v>0</v>
      </c>
      <c r="BA121" s="46">
        <f>AF121</f>
        <v>0</v>
      </c>
      <c r="BB121" s="46"/>
      <c r="BC121" s="46"/>
      <c r="BD121" s="65">
        <v>3</v>
      </c>
      <c r="BE121" s="47">
        <v>4</v>
      </c>
      <c r="BF121" s="47">
        <v>6.5</v>
      </c>
      <c r="BG121" s="47"/>
      <c r="BH121" s="47"/>
    </row>
    <row r="122" spans="3:63" ht="18" customHeight="1" x14ac:dyDescent="0.25">
      <c r="C122" s="2"/>
      <c r="D122" s="41" t="s">
        <v>119</v>
      </c>
      <c r="Y122" s="2"/>
      <c r="Z122" s="2"/>
      <c r="AA122" s="2"/>
      <c r="AB122" s="2"/>
      <c r="AD122" s="2"/>
      <c r="AK122" s="2"/>
      <c r="BC122" s="19"/>
      <c r="BD122" s="18"/>
    </row>
    <row r="123" spans="3:63" ht="18" customHeight="1" x14ac:dyDescent="0.25">
      <c r="C123" s="2"/>
      <c r="D123" s="25" t="s">
        <v>6</v>
      </c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25" t="s">
        <v>4</v>
      </c>
      <c r="S123" s="25"/>
      <c r="T123" s="25"/>
      <c r="U123" s="25"/>
      <c r="V123" s="25"/>
      <c r="W123" s="25"/>
      <c r="AM123" s="2"/>
      <c r="AN123" s="2"/>
      <c r="AO123" s="24" t="str">
        <f>IF(E123="","",SUM(IF(COUNTIF($BE$123:$BE$126,AZ123)&gt;0,1/COUNTIF($AZ$123:$AZ$126,AZ123),0),IF(COUNTIF($BF$123:$BF$126,BA123)&gt;0,1/COUNTIF($BA$123:$BA$126,BA123),0),IF(COUNTIF($BG$123:$BG$126,BB123)&gt;0,1/COUNTIF($BB$123:$BB$126,BB123),0),IF(COUNTIF($BH$123:$BH$126,BC123)&gt;0,1/COUNTIF($BC$123:$BC$126,BC123),0)))</f>
        <v/>
      </c>
      <c r="AP123" s="23" t="s">
        <v>1</v>
      </c>
      <c r="AQ123" s="22">
        <f>COUNTA(BE123:BH123)</f>
        <v>1</v>
      </c>
      <c r="AR123" s="18"/>
      <c r="AS123" s="20"/>
      <c r="AT123" s="19"/>
      <c r="AZ123" s="48">
        <f>E123</f>
        <v>0</v>
      </c>
      <c r="BA123" s="48"/>
      <c r="BB123" s="48"/>
      <c r="BC123" s="48"/>
      <c r="BD123" s="65">
        <v>5</v>
      </c>
      <c r="BE123" s="47" t="s">
        <v>47</v>
      </c>
      <c r="BF123" s="47"/>
      <c r="BG123" s="47"/>
      <c r="BH123" s="47"/>
      <c r="BK123" s="19"/>
    </row>
    <row r="124" spans="3:63" ht="18" customHeight="1" x14ac:dyDescent="0.25">
      <c r="C124" s="2"/>
      <c r="D124" s="25" t="s">
        <v>6</v>
      </c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25"/>
      <c r="S124" s="25"/>
      <c r="T124" s="25"/>
      <c r="U124" s="25"/>
      <c r="V124" s="25"/>
      <c r="W124" s="25"/>
      <c r="AC124" s="25"/>
      <c r="AD124" s="2"/>
      <c r="AE124" s="2"/>
      <c r="AO124" s="24" t="str">
        <f>IF(E124="","",SUM(IF(COUNTIF($BE$123:$BE$126,AZ124)&gt;0,1/COUNTIF($AZ$123:$AZ$126,AZ124),0),IF(COUNTIF($BF$123:$BF$126,BA124)&gt;0,1/COUNTIF($BA$123:$BA$126,BA124),0),IF(COUNTIF($BG$123:$BG$126,BB124)&gt;0,1/COUNTIF($BB$123:$BB$126,BB124),0),IF(COUNTIF($BH$123:$BH$126,BC124)&gt;0,1/COUNTIF($BC$123:$BC$126,BC124),0)))</f>
        <v/>
      </c>
      <c r="AP124" s="23" t="s">
        <v>1</v>
      </c>
      <c r="AQ124" s="22">
        <f>COUNTA(BE124:BH124)</f>
        <v>1</v>
      </c>
      <c r="AR124" s="18"/>
      <c r="AS124" s="20"/>
      <c r="AT124" s="19"/>
      <c r="AZ124" s="48">
        <f>E124</f>
        <v>0</v>
      </c>
      <c r="BA124" s="48"/>
      <c r="BB124" s="48"/>
      <c r="BC124" s="48"/>
      <c r="BD124" s="65">
        <v>6</v>
      </c>
      <c r="BE124" s="47" t="s">
        <v>48</v>
      </c>
      <c r="BF124" s="47"/>
      <c r="BG124" s="47"/>
      <c r="BH124" s="47"/>
      <c r="BK124" s="19"/>
    </row>
    <row r="125" spans="3:63" ht="18" customHeight="1" x14ac:dyDescent="0.25">
      <c r="C125" s="2"/>
      <c r="D125" s="25" t="s">
        <v>6</v>
      </c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25" t="s">
        <v>16</v>
      </c>
      <c r="S125" s="25"/>
      <c r="T125" s="25"/>
      <c r="U125" s="25"/>
      <c r="V125" s="25"/>
      <c r="W125" s="25"/>
      <c r="AC125" s="25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4" t="str">
        <f>IF(E125="","",SUM(IF(COUNTIF($BE$123:$BE$126,AZ125)&gt;0,1/COUNTIF($AZ$123:$AZ$126,AZ125),0),IF(COUNTIF($BF$123:$BF$126,BA125)&gt;0,1/COUNTIF($BA$123:$BA$126,BA125),0),IF(COUNTIF($BG$123:$BG$126,BB125)&gt;0,1/COUNTIF($BB$123:$BB$126,BB125),0),IF(COUNTIF($BH$123:$BH$126,BC125)&gt;0,1/COUNTIF($BC$123:$BC$126,BC125),0)))</f>
        <v/>
      </c>
      <c r="AP125" s="23" t="s">
        <v>1</v>
      </c>
      <c r="AQ125" s="22">
        <f>COUNTA(BE125:BH125)</f>
        <v>1</v>
      </c>
      <c r="AR125" s="18"/>
      <c r="AS125" s="20"/>
      <c r="AT125" s="19"/>
      <c r="AZ125" s="48">
        <f>E125</f>
        <v>0</v>
      </c>
      <c r="BA125" s="48"/>
      <c r="BB125" s="48"/>
      <c r="BC125" s="48"/>
      <c r="BD125" s="65">
        <v>7</v>
      </c>
      <c r="BE125" s="47" t="s">
        <v>49</v>
      </c>
      <c r="BF125" s="47"/>
      <c r="BG125" s="47"/>
      <c r="BH125" s="47"/>
      <c r="BK125" s="19"/>
    </row>
    <row r="126" spans="3:63" ht="18" customHeight="1" x14ac:dyDescent="0.25">
      <c r="C126" s="2"/>
      <c r="D126" s="25" t="s">
        <v>6</v>
      </c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25" t="s">
        <v>3</v>
      </c>
      <c r="S126" s="25"/>
      <c r="T126" s="25"/>
      <c r="U126" s="25"/>
      <c r="V126" s="25"/>
      <c r="W126" s="25"/>
      <c r="AC126" s="25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4" t="str">
        <f>IF(E126="","",SUM(IF(COUNTIF($BE$123:$BE$126,AZ126)&gt;0,1/COUNTIF($AZ$123:$AZ$126,AZ126),0),IF(COUNTIF($BF$123:$BF$126,BA126)&gt;0,1/COUNTIF($BA$123:$BA$126,BA126),0),IF(COUNTIF($BG$123:$BG$126,BB126)&gt;0,1/COUNTIF($BB$123:$BB$126,BB126),0),IF(COUNTIF($BH$123:$BH$126,BC126)&gt;0,1/COUNTIF($BC$123:$BC$126,BC126),0)))</f>
        <v/>
      </c>
      <c r="AP126" s="23" t="s">
        <v>1</v>
      </c>
      <c r="AQ126" s="22">
        <f>COUNTA(BE126:BH126)</f>
        <v>1</v>
      </c>
      <c r="AR126" s="18"/>
      <c r="AS126" s="20"/>
      <c r="AT126" s="19"/>
      <c r="AZ126" s="48">
        <f>E126</f>
        <v>0</v>
      </c>
      <c r="BA126" s="48"/>
      <c r="BB126" s="48"/>
      <c r="BC126" s="48"/>
      <c r="BD126" s="65">
        <v>8</v>
      </c>
      <c r="BE126" s="47" t="s">
        <v>50</v>
      </c>
      <c r="BF126" s="47"/>
      <c r="BG126" s="47"/>
      <c r="BH126" s="47"/>
      <c r="BK126" s="19"/>
    </row>
    <row r="127" spans="3:63" ht="15" customHeight="1" x14ac:dyDescent="0.25">
      <c r="C127" s="2"/>
      <c r="D127" s="2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O127" s="2"/>
      <c r="AP127" s="2"/>
      <c r="AQ127" s="2"/>
      <c r="AR127" s="2"/>
      <c r="AS127" s="60"/>
      <c r="BD127" s="18"/>
    </row>
    <row r="128" spans="3:63" ht="18" customHeight="1" x14ac:dyDescent="0.25">
      <c r="C128" s="2"/>
      <c r="D128" s="41" t="s">
        <v>17</v>
      </c>
      <c r="H128" s="25"/>
      <c r="I128" s="25"/>
      <c r="J128" s="25"/>
      <c r="K128" s="2"/>
      <c r="L128" s="2"/>
      <c r="M128" s="2"/>
      <c r="N128" s="25"/>
      <c r="O128" s="25"/>
      <c r="P128" s="25"/>
      <c r="Q128" s="25"/>
      <c r="R128" s="25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3:60" ht="18" customHeight="1" x14ac:dyDescent="0.25">
      <c r="C129" s="2"/>
      <c r="D129" s="40" t="s">
        <v>111</v>
      </c>
      <c r="H129" s="25"/>
      <c r="K129" s="2"/>
      <c r="L129" s="2"/>
      <c r="M129" s="2"/>
      <c r="N129" s="25"/>
      <c r="O129" s="25"/>
      <c r="P129" s="25"/>
      <c r="Q129" s="25"/>
      <c r="R129" s="25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3:60" ht="18" customHeight="1" x14ac:dyDescent="0.25">
      <c r="C130" s="2"/>
      <c r="D130" s="40" t="s">
        <v>110</v>
      </c>
      <c r="L130" s="78"/>
      <c r="M130" s="78"/>
      <c r="N130" s="78"/>
      <c r="O130" s="78"/>
      <c r="P130" s="78"/>
      <c r="Q130" s="40" t="s">
        <v>66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O130" s="24" t="str">
        <f>IF(L130="","",SUM(IF(COUNTIF(BE130,AZ130)&gt;0,1/COUNTIF(AZ130,AZ130),0),IF(COUNTIF(BF130,BA130)&gt;0,1/COUNTIF(BA130,BA130),0),IF(COUNTIF(BG130,BB130)&gt;0,1/COUNTIF(BB130,BB130),0),IF(COUNTIF(BH130,BC130)&gt;0,1/COUNTIF(BC130,BC130),0)))</f>
        <v/>
      </c>
      <c r="AP130" s="23" t="s">
        <v>1</v>
      </c>
      <c r="AQ130" s="22">
        <f>COUNTA(BE130:BH130)</f>
        <v>1</v>
      </c>
      <c r="AR130" s="18"/>
      <c r="AS130" s="20"/>
      <c r="AT130" s="19"/>
      <c r="AZ130" s="46">
        <f>L130</f>
        <v>0</v>
      </c>
      <c r="BA130" s="46"/>
      <c r="BB130" s="46"/>
      <c r="BC130" s="46"/>
      <c r="BD130" s="65">
        <v>9</v>
      </c>
      <c r="BE130" s="47">
        <v>18000</v>
      </c>
      <c r="BF130" s="47"/>
      <c r="BG130" s="47"/>
      <c r="BH130" s="47"/>
    </row>
    <row r="131" spans="3:60" ht="18" customHeight="1" x14ac:dyDescent="0.25">
      <c r="C131" s="2"/>
      <c r="D131" s="40" t="s">
        <v>67</v>
      </c>
      <c r="H131" s="25"/>
      <c r="I131" s="25"/>
      <c r="J131" s="25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AC131" s="2"/>
      <c r="AD131" s="2"/>
      <c r="AE131" s="2"/>
      <c r="AF131" s="2"/>
      <c r="AG131" s="2"/>
      <c r="AH131" s="2"/>
      <c r="BC131" s="19"/>
      <c r="BD131" s="18"/>
    </row>
    <row r="132" spans="3:60" ht="15" customHeight="1" x14ac:dyDescent="0.25">
      <c r="C132" s="2"/>
      <c r="D132" s="2"/>
      <c r="E132" s="39"/>
      <c r="F132" s="39"/>
      <c r="G132" s="39"/>
      <c r="H132" s="2"/>
      <c r="I132" s="2"/>
      <c r="J132" s="2"/>
      <c r="K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3:60" ht="18" customHeight="1" x14ac:dyDescent="0.25">
      <c r="C133" s="2"/>
      <c r="D133" s="32" t="s">
        <v>18</v>
      </c>
      <c r="H133" s="32"/>
      <c r="I133" s="32"/>
      <c r="J133" s="32"/>
      <c r="K133" s="32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42"/>
      <c r="AN133" s="42"/>
    </row>
    <row r="134" spans="3:60" ht="18" customHeight="1" x14ac:dyDescent="0.25">
      <c r="C134" s="2"/>
      <c r="D134" s="84"/>
      <c r="E134" s="84"/>
      <c r="F134" s="84"/>
      <c r="G134" s="84"/>
      <c r="H134" s="84"/>
      <c r="I134" s="33" t="s">
        <v>68</v>
      </c>
      <c r="J134" s="33"/>
      <c r="K134" s="84"/>
      <c r="L134" s="84"/>
      <c r="M134" s="84"/>
      <c r="N134" s="84"/>
      <c r="O134" s="84"/>
      <c r="P134" s="33" t="s">
        <v>19</v>
      </c>
      <c r="Q134" s="33"/>
      <c r="R134" s="33"/>
      <c r="S134" s="33"/>
      <c r="T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42"/>
      <c r="AL134" s="42"/>
      <c r="AM134" s="42"/>
      <c r="AN134" s="42"/>
      <c r="AO134" s="24" t="str">
        <f>IF(AND(D134="",K134=""),"",SUM(IF(COUNTIF(BE134,AZ134)&gt;0,1/COUNTIF(AZ134,AZ134),0),IF(COUNTIF(BF134,BA134)&gt;0,1/COUNTIF(BA134,BA134),0),IF(COUNTIF(BG134,BB134)&gt;0,1/COUNTIF(BB134,BB134),0),IF(COUNTIF(BH134,BC134)&gt;0,1/COUNTIF(BC134,BC134),0)))</f>
        <v/>
      </c>
      <c r="AP134" s="23" t="s">
        <v>1</v>
      </c>
      <c r="AQ134" s="22">
        <f>COUNTA(BE134:BH134)</f>
        <v>2</v>
      </c>
      <c r="AR134" s="18"/>
      <c r="AS134" s="20"/>
      <c r="AT134" s="19"/>
      <c r="AZ134" s="46">
        <f>D134</f>
        <v>0</v>
      </c>
      <c r="BA134" s="46">
        <f>K134</f>
        <v>0</v>
      </c>
      <c r="BB134" s="46"/>
      <c r="BC134" s="46"/>
      <c r="BD134" s="65">
        <v>10</v>
      </c>
      <c r="BE134" s="47">
        <v>5</v>
      </c>
      <c r="BF134" s="47">
        <v>6</v>
      </c>
      <c r="BG134" s="47"/>
      <c r="BH134" s="47"/>
    </row>
    <row r="135" spans="3:60" ht="18" customHeight="1" x14ac:dyDescent="0.25">
      <c r="C135" s="2"/>
      <c r="D135" s="33" t="s">
        <v>53</v>
      </c>
      <c r="E135" s="33"/>
      <c r="F135" s="84"/>
      <c r="G135" s="84"/>
      <c r="H135" s="84"/>
      <c r="I135" s="84"/>
      <c r="J135" s="84"/>
      <c r="K135" s="33" t="s">
        <v>68</v>
      </c>
      <c r="L135" s="33"/>
      <c r="M135" s="84"/>
      <c r="N135" s="84"/>
      <c r="O135" s="84"/>
      <c r="P135" s="84"/>
      <c r="Q135" s="84"/>
      <c r="R135" s="33" t="s">
        <v>20</v>
      </c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42"/>
      <c r="AL135" s="42"/>
      <c r="AM135" s="42"/>
      <c r="AN135" s="42"/>
      <c r="AO135" s="24" t="str">
        <f>IF(AND(F135="",M135=""),"",SUM(IF(COUNTIF(BE135,AZ135)&gt;0,1/COUNTIF(AZ135,AZ135),0),IF(COUNTIF(BF135,BA135)&gt;0,1/COUNTIF(BA135,BA135),0),IF(COUNTIF(BG135,BB135)&gt;0,1/COUNTIF(BB135,BB135),0),IF(COUNTIF(BH135,BC135)&gt;0,1/COUNTIF(BC135,BC135),0)))</f>
        <v/>
      </c>
      <c r="AP135" s="23" t="s">
        <v>1</v>
      </c>
      <c r="AQ135" s="22">
        <f t="shared" ref="AQ135:AQ136" si="29">COUNTA(BE135:BH135)</f>
        <v>2</v>
      </c>
      <c r="AR135" s="18"/>
      <c r="AS135" s="20"/>
      <c r="AT135" s="19"/>
      <c r="AZ135" s="46">
        <f>F135</f>
        <v>0</v>
      </c>
      <c r="BA135" s="46">
        <f>M135</f>
        <v>0</v>
      </c>
      <c r="BB135" s="46"/>
      <c r="BC135" s="46"/>
      <c r="BD135" s="65">
        <v>12</v>
      </c>
      <c r="BE135" s="47">
        <v>9</v>
      </c>
      <c r="BF135" s="47">
        <v>10</v>
      </c>
      <c r="BG135" s="47"/>
      <c r="BH135" s="47"/>
    </row>
    <row r="136" spans="3:60" ht="18" customHeight="1" x14ac:dyDescent="0.25">
      <c r="C136" s="2"/>
      <c r="D136" s="79"/>
      <c r="E136" s="79"/>
      <c r="F136" s="79"/>
      <c r="G136" s="79"/>
      <c r="H136" s="79"/>
      <c r="I136" s="33" t="s">
        <v>21</v>
      </c>
      <c r="J136" s="33"/>
      <c r="K136" s="33"/>
      <c r="L136" s="33"/>
      <c r="N136" s="33"/>
      <c r="O136" s="33"/>
      <c r="P136" s="33"/>
      <c r="Q136" s="33"/>
      <c r="R136" s="33"/>
      <c r="S136" s="33"/>
      <c r="T136" s="33"/>
      <c r="U136" s="33"/>
      <c r="V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42"/>
      <c r="AM136" s="42"/>
      <c r="AN136" s="42"/>
      <c r="AO136" s="24" t="str">
        <f>IF(AND(D136=""),"",SUM(IF(COUNTIF(BE136,AZ136)&gt;0,1/COUNTIF(AZ136,AZ136),0),IF(COUNTIF(BF136,BA136)&gt;0,1/COUNTIF(BA136,BA136),0),IF(COUNTIF(BG136,BB136)&gt;0,1/COUNTIF(BB136,BB136),0),IF(COUNTIF(BH136,BC136)&gt;0,1/COUNTIF(BC136,BC136),0)))</f>
        <v/>
      </c>
      <c r="AP136" s="23" t="s">
        <v>1</v>
      </c>
      <c r="AQ136" s="22">
        <f t="shared" si="29"/>
        <v>1</v>
      </c>
      <c r="AR136" s="18"/>
      <c r="AS136" s="20"/>
      <c r="AT136" s="19"/>
      <c r="AZ136" s="46">
        <f>D136</f>
        <v>0</v>
      </c>
      <c r="BA136" s="46"/>
      <c r="BB136" s="46"/>
      <c r="BC136" s="46"/>
      <c r="BD136" s="65">
        <v>14</v>
      </c>
      <c r="BE136" s="47" t="s">
        <v>69</v>
      </c>
      <c r="BF136" s="47"/>
      <c r="BG136" s="47"/>
      <c r="BH136" s="47"/>
    </row>
    <row r="137" spans="3:60" ht="15" customHeight="1" x14ac:dyDescent="0.25">
      <c r="C137" s="2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42"/>
      <c r="AN137" s="42"/>
      <c r="AO137" s="42"/>
      <c r="AP137" s="42"/>
      <c r="AQ137" s="42"/>
      <c r="AR137" s="42"/>
      <c r="AS137" s="66"/>
      <c r="AT137" s="66"/>
      <c r="AU137" s="66"/>
      <c r="AV137" s="66"/>
      <c r="AW137" s="66"/>
      <c r="AX137" s="66"/>
      <c r="BC137" s="19"/>
      <c r="BD137" s="18"/>
    </row>
    <row r="138" spans="3:60" ht="18" customHeight="1" x14ac:dyDescent="0.25">
      <c r="C138" s="2"/>
      <c r="D138" s="32" t="s">
        <v>22</v>
      </c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V138" s="32"/>
      <c r="W138" s="32"/>
      <c r="X138" s="32"/>
      <c r="Y138" s="32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42"/>
      <c r="AN138" s="42"/>
      <c r="AO138" s="42"/>
      <c r="AP138" s="42"/>
      <c r="AQ138" s="42"/>
      <c r="AR138" s="42"/>
      <c r="AS138" s="66"/>
      <c r="AT138" s="66"/>
      <c r="AU138" s="66"/>
      <c r="AV138" s="66"/>
      <c r="AW138" s="66"/>
      <c r="AX138" s="66"/>
      <c r="AY138" s="66"/>
    </row>
    <row r="139" spans="3:60" ht="18" customHeight="1" x14ac:dyDescent="0.25">
      <c r="C139" s="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U139" s="81"/>
      <c r="V139" s="81"/>
      <c r="W139" s="81"/>
      <c r="X139" s="81"/>
      <c r="Y139" s="81"/>
      <c r="Z139" s="33" t="s">
        <v>72</v>
      </c>
      <c r="AD139" s="33"/>
      <c r="AE139" s="33"/>
      <c r="AF139" s="33"/>
      <c r="AG139" s="33"/>
      <c r="AH139" s="33"/>
      <c r="AI139" s="33"/>
      <c r="AJ139" s="33"/>
      <c r="AK139" s="42"/>
      <c r="AL139" s="33"/>
      <c r="AM139" s="42"/>
      <c r="AO139" s="24" t="str">
        <f t="shared" ref="AO139:AO145" si="30">IF(AND(U139=""),"",SUM(IF(COUNTIF(BE139,AZ139)&gt;0,1/COUNTIF(AZ139,AZ139),0),IF(COUNTIF(BF139,BA139)&gt;0,1/COUNTIF(BA139,BA139),0),IF(COUNTIF(BG139,BB139)&gt;0,1/COUNTIF(BB139,BB139),0),IF(COUNTIF(BH139,BC139)&gt;0,1/COUNTIF(BC139,BC139),0)))</f>
        <v/>
      </c>
      <c r="AP139" s="23" t="s">
        <v>1</v>
      </c>
      <c r="AQ139" s="22">
        <f>COUNTA(BE139:BH139)</f>
        <v>1</v>
      </c>
      <c r="AR139" s="18"/>
      <c r="AS139" s="20"/>
      <c r="AT139" s="19"/>
      <c r="AZ139" s="46">
        <f t="shared" ref="AZ139:AZ145" si="31">U139</f>
        <v>0</v>
      </c>
      <c r="BA139" s="46"/>
      <c r="BB139" s="46"/>
      <c r="BC139" s="46"/>
      <c r="BD139" s="65">
        <v>15</v>
      </c>
      <c r="BE139" s="47">
        <v>37</v>
      </c>
      <c r="BF139" s="47"/>
      <c r="BG139" s="47"/>
      <c r="BH139" s="47"/>
    </row>
    <row r="140" spans="3:60" ht="18" customHeight="1" x14ac:dyDescent="0.25">
      <c r="C140" s="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U140" s="85"/>
      <c r="V140" s="85"/>
      <c r="W140" s="85"/>
      <c r="X140" s="85"/>
      <c r="Y140" s="85"/>
      <c r="Z140" s="33" t="s">
        <v>73</v>
      </c>
      <c r="AD140" s="33"/>
      <c r="AE140" s="33"/>
      <c r="AF140" s="33"/>
      <c r="AG140" s="33"/>
      <c r="AH140" s="33"/>
      <c r="AI140" s="33"/>
      <c r="AJ140" s="33"/>
      <c r="AK140" s="42"/>
      <c r="AL140" s="33"/>
      <c r="AM140" s="42"/>
      <c r="AO140" s="24" t="str">
        <f t="shared" si="30"/>
        <v/>
      </c>
      <c r="AP140" s="23" t="s">
        <v>1</v>
      </c>
      <c r="AQ140" s="22">
        <f t="shared" ref="AQ140:AQ145" si="32">COUNTA(BE140:BH140)</f>
        <v>1</v>
      </c>
      <c r="AR140" s="18"/>
      <c r="AS140" s="20"/>
      <c r="AT140" s="19"/>
      <c r="AZ140" s="46">
        <f t="shared" si="31"/>
        <v>0</v>
      </c>
      <c r="BA140" s="46"/>
      <c r="BB140" s="46"/>
      <c r="BC140" s="46"/>
      <c r="BD140" s="65">
        <v>16</v>
      </c>
      <c r="BE140" s="47">
        <v>27</v>
      </c>
      <c r="BF140" s="47"/>
      <c r="BG140" s="47"/>
      <c r="BH140" s="47"/>
    </row>
    <row r="141" spans="3:60" ht="18" customHeight="1" x14ac:dyDescent="0.25">
      <c r="C141" s="2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U141" s="85"/>
      <c r="V141" s="85"/>
      <c r="W141" s="85"/>
      <c r="X141" s="85"/>
      <c r="Y141" s="85"/>
      <c r="Z141" s="33" t="s">
        <v>74</v>
      </c>
      <c r="AD141" s="33"/>
      <c r="AE141" s="33"/>
      <c r="AF141" s="33"/>
      <c r="AG141" s="33"/>
      <c r="AH141" s="33"/>
      <c r="AI141" s="33"/>
      <c r="AJ141" s="33"/>
      <c r="AK141" s="42"/>
      <c r="AL141" s="33"/>
      <c r="AM141" s="42"/>
      <c r="AO141" s="24" t="str">
        <f t="shared" si="30"/>
        <v/>
      </c>
      <c r="AP141" s="23" t="s">
        <v>1</v>
      </c>
      <c r="AQ141" s="22">
        <f t="shared" si="32"/>
        <v>1</v>
      </c>
      <c r="AR141" s="18"/>
      <c r="AS141" s="20"/>
      <c r="AT141" s="19"/>
      <c r="AZ141" s="46">
        <f t="shared" si="31"/>
        <v>0</v>
      </c>
      <c r="BA141" s="46"/>
      <c r="BB141" s="46"/>
      <c r="BC141" s="46"/>
      <c r="BD141" s="65">
        <v>17</v>
      </c>
      <c r="BE141" s="47">
        <v>12</v>
      </c>
      <c r="BF141" s="47"/>
      <c r="BG141" s="47"/>
      <c r="BH141" s="47"/>
    </row>
    <row r="142" spans="3:60" ht="18" customHeight="1" x14ac:dyDescent="0.25">
      <c r="C142" s="2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U142" s="85"/>
      <c r="V142" s="85"/>
      <c r="W142" s="85"/>
      <c r="X142" s="85"/>
      <c r="Y142" s="85"/>
      <c r="Z142" s="33" t="s">
        <v>75</v>
      </c>
      <c r="AD142" s="33"/>
      <c r="AE142" s="33"/>
      <c r="AF142" s="33"/>
      <c r="AG142" s="33"/>
      <c r="AH142" s="33"/>
      <c r="AI142" s="33"/>
      <c r="AJ142" s="33"/>
      <c r="AK142" s="42"/>
      <c r="AL142" s="33"/>
      <c r="AM142" s="42"/>
      <c r="AO142" s="24" t="str">
        <f t="shared" si="30"/>
        <v/>
      </c>
      <c r="AP142" s="23" t="s">
        <v>1</v>
      </c>
      <c r="AQ142" s="22">
        <f t="shared" si="32"/>
        <v>1</v>
      </c>
      <c r="AR142" s="18"/>
      <c r="AS142" s="20"/>
      <c r="AT142" s="19"/>
      <c r="AZ142" s="46">
        <f t="shared" si="31"/>
        <v>0</v>
      </c>
      <c r="BA142" s="46"/>
      <c r="BB142" s="46"/>
      <c r="BC142" s="46"/>
      <c r="BD142" s="65">
        <v>18</v>
      </c>
      <c r="BE142" s="47">
        <v>8</v>
      </c>
      <c r="BF142" s="47"/>
      <c r="BG142" s="47"/>
      <c r="BH142" s="47"/>
    </row>
    <row r="143" spans="3:60" ht="18" customHeight="1" x14ac:dyDescent="0.25">
      <c r="C143" s="2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U143" s="85"/>
      <c r="V143" s="85"/>
      <c r="W143" s="85"/>
      <c r="X143" s="85"/>
      <c r="Y143" s="85"/>
      <c r="Z143" s="33" t="s">
        <v>76</v>
      </c>
      <c r="AD143" s="33"/>
      <c r="AE143" s="33"/>
      <c r="AF143" s="33"/>
      <c r="AG143" s="33"/>
      <c r="AH143" s="33"/>
      <c r="AI143" s="33"/>
      <c r="AJ143" s="33"/>
      <c r="AK143" s="42"/>
      <c r="AL143" s="33"/>
      <c r="AM143" s="42"/>
      <c r="AO143" s="24" t="str">
        <f t="shared" si="30"/>
        <v/>
      </c>
      <c r="AP143" s="23" t="s">
        <v>1</v>
      </c>
      <c r="AQ143" s="22">
        <f t="shared" si="32"/>
        <v>1</v>
      </c>
      <c r="AR143" s="18"/>
      <c r="AS143" s="20"/>
      <c r="AT143" s="19"/>
      <c r="AZ143" s="46">
        <f t="shared" si="31"/>
        <v>0</v>
      </c>
      <c r="BA143" s="46"/>
      <c r="BB143" s="46"/>
      <c r="BC143" s="46"/>
      <c r="BD143" s="65">
        <v>19</v>
      </c>
      <c r="BE143" s="47">
        <v>5</v>
      </c>
      <c r="BF143" s="47"/>
      <c r="BG143" s="47"/>
      <c r="BH143" s="47"/>
    </row>
    <row r="144" spans="3:60" ht="18" customHeight="1" x14ac:dyDescent="0.25">
      <c r="C144" s="2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U144" s="85"/>
      <c r="V144" s="85"/>
      <c r="W144" s="85"/>
      <c r="X144" s="85"/>
      <c r="Y144" s="85"/>
      <c r="Z144" s="33" t="s">
        <v>77</v>
      </c>
      <c r="AD144" s="33"/>
      <c r="AE144" s="33"/>
      <c r="AF144" s="33"/>
      <c r="AG144" s="33"/>
      <c r="AH144" s="33"/>
      <c r="AI144" s="33"/>
      <c r="AJ144" s="33"/>
      <c r="AK144" s="42"/>
      <c r="AL144" s="33"/>
      <c r="AM144" s="42"/>
      <c r="AO144" s="24" t="str">
        <f t="shared" si="30"/>
        <v/>
      </c>
      <c r="AP144" s="23" t="s">
        <v>1</v>
      </c>
      <c r="AQ144" s="22">
        <f t="shared" si="32"/>
        <v>1</v>
      </c>
      <c r="AR144" s="18"/>
      <c r="AS144" s="20"/>
      <c r="AT144" s="19"/>
      <c r="AZ144" s="46">
        <f t="shared" si="31"/>
        <v>0</v>
      </c>
      <c r="BA144" s="46"/>
      <c r="BB144" s="46"/>
      <c r="BC144" s="46"/>
      <c r="BD144" s="65">
        <v>20</v>
      </c>
      <c r="BE144" s="47">
        <v>1</v>
      </c>
      <c r="BF144" s="47"/>
      <c r="BG144" s="47"/>
      <c r="BH144" s="47"/>
    </row>
    <row r="145" spans="3:61" ht="18" customHeight="1" x14ac:dyDescent="0.25">
      <c r="C145" s="2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U145" s="85"/>
      <c r="V145" s="85"/>
      <c r="W145" s="85"/>
      <c r="X145" s="85"/>
      <c r="Y145" s="85"/>
      <c r="Z145" s="33" t="s">
        <v>78</v>
      </c>
      <c r="AD145" s="33"/>
      <c r="AE145" s="33"/>
      <c r="AF145" s="33"/>
      <c r="AG145" s="33"/>
      <c r="AH145" s="33"/>
      <c r="AI145" s="33"/>
      <c r="AJ145" s="33"/>
      <c r="AK145" s="42"/>
      <c r="AL145" s="33"/>
      <c r="AM145" s="42"/>
      <c r="AO145" s="24" t="str">
        <f t="shared" si="30"/>
        <v/>
      </c>
      <c r="AP145" s="23" t="s">
        <v>1</v>
      </c>
      <c r="AQ145" s="22">
        <f t="shared" si="32"/>
        <v>1</v>
      </c>
      <c r="AR145" s="18"/>
      <c r="AS145" s="20"/>
      <c r="AT145" s="19"/>
      <c r="AZ145" s="46">
        <f t="shared" si="31"/>
        <v>0</v>
      </c>
      <c r="BA145" s="46"/>
      <c r="BB145" s="46"/>
      <c r="BC145" s="46"/>
      <c r="BD145" s="65">
        <v>21</v>
      </c>
      <c r="BE145" s="47">
        <v>10</v>
      </c>
      <c r="BF145" s="47"/>
      <c r="BG145" s="47"/>
      <c r="BH145" s="47"/>
    </row>
    <row r="146" spans="3:61" ht="15" customHeight="1" x14ac:dyDescent="0.25">
      <c r="C146" s="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42"/>
      <c r="AN146" s="42"/>
      <c r="AO146" s="42"/>
      <c r="AP146" s="42"/>
      <c r="AQ146" s="42"/>
      <c r="AR146" s="42"/>
      <c r="AS146" s="66"/>
      <c r="AT146" s="66"/>
      <c r="AU146" s="66"/>
      <c r="AV146" s="66"/>
      <c r="AW146" s="66"/>
      <c r="BC146" s="19"/>
      <c r="BD146" s="18"/>
    </row>
    <row r="147" spans="3:61" ht="18" customHeight="1" x14ac:dyDescent="0.25">
      <c r="C147" s="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80"/>
      <c r="V147" s="80"/>
      <c r="W147" s="80"/>
      <c r="X147" s="80"/>
      <c r="Y147" s="80"/>
      <c r="Z147" s="33" t="s">
        <v>71</v>
      </c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42"/>
      <c r="AM147" s="42"/>
      <c r="AN147" s="42"/>
      <c r="AO147" s="24" t="str">
        <f>IF(AND(U147=""),"",SUM(IF(COUNTIF(BE147,AZ147)&gt;0,1/COUNTIF(AZ147,AZ147),0),IF(COUNTIF(BF147,BA147)&gt;0,1/COUNTIF(BA147,BA147),0),IF(COUNTIF(BG147,BB147)&gt;0,1/COUNTIF(BB147,BB147),0),IF(COUNTIF(BH147,BC147)&gt;0,1/COUNTIF(BC147,BC147),0)))</f>
        <v/>
      </c>
      <c r="AP147" s="23" t="s">
        <v>1</v>
      </c>
      <c r="AQ147" s="22">
        <f t="shared" ref="AQ147" si="33">COUNTA(BE147:BH147)</f>
        <v>1</v>
      </c>
      <c r="AR147" s="18"/>
      <c r="AS147" s="20"/>
      <c r="AT147" s="19"/>
      <c r="AZ147" s="46">
        <f>U147</f>
        <v>0</v>
      </c>
      <c r="BA147" s="46"/>
      <c r="BB147" s="46"/>
      <c r="BC147" s="46"/>
      <c r="BD147" s="65">
        <v>22</v>
      </c>
      <c r="BE147" s="47">
        <v>46</v>
      </c>
      <c r="BF147" s="47"/>
      <c r="BG147" s="47"/>
      <c r="BH147" s="47"/>
    </row>
    <row r="148" spans="3:61" ht="18" customHeight="1" x14ac:dyDescent="0.25">
      <c r="C148" s="2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86"/>
      <c r="V148" s="86"/>
      <c r="W148" s="86"/>
      <c r="X148" s="86"/>
      <c r="Y148" s="86"/>
      <c r="Z148" s="33" t="s">
        <v>79</v>
      </c>
      <c r="AC148" s="33"/>
      <c r="AD148" s="33"/>
      <c r="AE148" s="33"/>
      <c r="AF148" s="33"/>
      <c r="AG148" s="33"/>
      <c r="AH148" s="33"/>
      <c r="AI148" s="33"/>
      <c r="AJ148" s="33"/>
      <c r="AK148" s="33"/>
      <c r="AL148" s="42"/>
      <c r="AM148" s="42"/>
      <c r="AN148" s="42"/>
      <c r="AO148" s="24" t="str">
        <f>IF(AND(U148=""),"",SUM(IF(COUNTIF(BE148,AZ148)&gt;0,1/COUNTIF(AZ148,AZ148),0),IF(COUNTIF(BF148,BA148)&gt;0,1/COUNTIF(BA148,BA148),0),IF(COUNTIF(BG148,BB148)&gt;0,1/COUNTIF(BB148,BB148),0),IF(COUNTIF(BH148,BC148)&gt;0,1/COUNTIF(BC148,BC148),0)))</f>
        <v/>
      </c>
      <c r="AP148" s="23" t="s">
        <v>1</v>
      </c>
      <c r="AQ148" s="22">
        <f t="shared" ref="AQ148" si="34">COUNTA(BE148:BH148)</f>
        <v>1</v>
      </c>
      <c r="AR148" s="18"/>
      <c r="AS148" s="20"/>
      <c r="AT148" s="19"/>
      <c r="AZ148" s="46">
        <f>U148</f>
        <v>0</v>
      </c>
      <c r="BA148" s="46"/>
      <c r="BB148" s="46"/>
      <c r="BC148" s="46"/>
      <c r="BD148" s="65">
        <v>23</v>
      </c>
      <c r="BE148" s="47">
        <v>54</v>
      </c>
      <c r="BF148" s="47"/>
      <c r="BG148" s="47"/>
      <c r="BH148" s="47"/>
    </row>
    <row r="149" spans="3:61" ht="18" customHeight="1" x14ac:dyDescent="0.25">
      <c r="C149" s="2"/>
      <c r="N149" s="33"/>
      <c r="Q149" s="33"/>
      <c r="R149" s="33"/>
      <c r="U149" s="32" t="s">
        <v>80</v>
      </c>
      <c r="AE149" s="33"/>
      <c r="AF149" s="33"/>
      <c r="AG149" s="33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66"/>
      <c r="AT149" s="66"/>
      <c r="AU149" s="66"/>
      <c r="AV149" s="66"/>
      <c r="AW149" s="66"/>
      <c r="AX149" s="66"/>
      <c r="BC149" s="19"/>
      <c r="BD149" s="18"/>
    </row>
    <row r="150" spans="3:61" ht="18" customHeight="1" x14ac:dyDescent="0.25">
      <c r="C150" s="2"/>
      <c r="D150" s="33" t="s">
        <v>81</v>
      </c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42"/>
      <c r="AN150" s="42"/>
      <c r="AO150" s="42"/>
      <c r="AP150" s="42"/>
      <c r="AQ150" s="42"/>
      <c r="AR150" s="42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</row>
    <row r="151" spans="3:61" ht="18" customHeight="1" x14ac:dyDescent="0.25">
      <c r="C151" s="2"/>
      <c r="D151" s="33" t="s">
        <v>6</v>
      </c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33" t="s">
        <v>4</v>
      </c>
      <c r="R151" s="33"/>
      <c r="S151" s="33"/>
      <c r="T151" s="33"/>
      <c r="U151" s="33"/>
      <c r="W151" s="33"/>
      <c r="X151" s="33"/>
      <c r="AE151" s="33"/>
      <c r="AF151" s="33"/>
      <c r="AG151" s="33"/>
      <c r="AH151" s="33"/>
      <c r="AI151" s="33"/>
      <c r="AJ151" s="33"/>
      <c r="AK151" s="42"/>
      <c r="AL151" s="42"/>
      <c r="AM151" s="42"/>
      <c r="AN151" s="42"/>
      <c r="AO151" s="24" t="str">
        <f>IF(E151="","",SUM(IF(COUNTIF($BE$151:$BE$153,AZ151)&gt;0,1/COUNTIF($AZ$151:$AZ$153,AZ151),0),IF(COUNTIF($BF$151:$BF$153,BA151)&gt;0,1/COUNTIF($BA$151:$BA$153,BA151),0),IF(COUNTIF($BG$151:$BG$153,BB151)&gt;0,1/COUNTIF($BB$151:$BB$153,BB151),0),IF(COUNTIF($BH$151:$BH$153,BC151)&gt;0,1/COUNTIF($BC$151:$BC$153,BC151),0)))</f>
        <v/>
      </c>
      <c r="AP151" s="23" t="s">
        <v>1</v>
      </c>
      <c r="AQ151" s="22">
        <f>COUNTA(BE151:BH151)</f>
        <v>1</v>
      </c>
      <c r="AR151" s="42"/>
      <c r="AS151" s="66"/>
      <c r="AT151" s="66"/>
      <c r="AU151" s="66"/>
      <c r="AV151" s="66"/>
      <c r="AW151" s="66"/>
      <c r="AX151" s="66"/>
      <c r="AY151" s="66"/>
      <c r="AZ151" s="48">
        <f>E151</f>
        <v>0</v>
      </c>
      <c r="BA151" s="48"/>
      <c r="BB151" s="48"/>
      <c r="BC151" s="48"/>
      <c r="BD151" s="65">
        <v>24</v>
      </c>
      <c r="BE151" s="47" t="s">
        <v>54</v>
      </c>
      <c r="BF151" s="47"/>
      <c r="BG151" s="47"/>
      <c r="BH151" s="47"/>
    </row>
    <row r="152" spans="3:61" ht="18" customHeight="1" x14ac:dyDescent="0.25">
      <c r="C152" s="2"/>
      <c r="D152" s="33" t="s">
        <v>6</v>
      </c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33" t="s">
        <v>16</v>
      </c>
      <c r="R152" s="33"/>
      <c r="S152" s="33"/>
      <c r="T152" s="33"/>
      <c r="U152" s="33"/>
      <c r="W152" s="33"/>
      <c r="X152" s="33"/>
      <c r="AE152" s="33"/>
      <c r="AF152" s="33"/>
      <c r="AG152" s="33"/>
      <c r="AH152" s="33"/>
      <c r="AI152" s="33"/>
      <c r="AJ152" s="33"/>
      <c r="AK152" s="42"/>
      <c r="AL152" s="42"/>
      <c r="AM152" s="42"/>
      <c r="AN152" s="42"/>
      <c r="AO152" s="24" t="str">
        <f>IF(E152="","",SUM(IF(COUNTIF($BE$151:$BE$153,AZ152)&gt;0,1/COUNTIF($AZ$151:$AZ$153,AZ152),0),IF(COUNTIF($BF$151:$BF$153,BA152)&gt;0,1/COUNTIF($BA$151:$BA$153,BA152),0),IF(COUNTIF($BG$151:$BG$153,BB152)&gt;0,1/COUNTIF($BB$151:$BB$153,BB152),0),IF(COUNTIF($BH$151:$BH$153,BC152)&gt;0,1/COUNTIF($BC$151:$BC$153,BC152),0)))</f>
        <v/>
      </c>
      <c r="AP152" s="23" t="s">
        <v>1</v>
      </c>
      <c r="AQ152" s="22">
        <f>COUNTA(BE152:BH152)</f>
        <v>1</v>
      </c>
      <c r="AR152" s="18"/>
      <c r="AS152" s="20"/>
      <c r="AT152" s="19"/>
      <c r="AZ152" s="48">
        <f t="shared" ref="AZ152:AZ153" si="35">E152</f>
        <v>0</v>
      </c>
      <c r="BA152" s="48"/>
      <c r="BB152" s="48"/>
      <c r="BC152" s="48"/>
      <c r="BD152" s="65">
        <v>25</v>
      </c>
      <c r="BE152" s="47" t="s">
        <v>55</v>
      </c>
      <c r="BF152" s="47"/>
      <c r="BG152" s="47"/>
      <c r="BH152" s="47"/>
    </row>
    <row r="153" spans="3:61" ht="18" customHeight="1" x14ac:dyDescent="0.25">
      <c r="C153" s="2"/>
      <c r="D153" s="33" t="s">
        <v>6</v>
      </c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33" t="s">
        <v>201</v>
      </c>
      <c r="R153" s="33"/>
      <c r="S153" s="33"/>
      <c r="T153" s="33"/>
      <c r="U153" s="33"/>
      <c r="V153" s="33"/>
      <c r="X153" s="33"/>
      <c r="Y153" s="33"/>
      <c r="AF153" s="33"/>
      <c r="AG153" s="33"/>
      <c r="AH153" s="33"/>
      <c r="AI153" s="33"/>
      <c r="AJ153" s="33"/>
      <c r="AK153" s="33"/>
      <c r="AL153" s="42"/>
      <c r="AM153" s="42"/>
      <c r="AN153" s="42"/>
      <c r="AO153" s="24" t="str">
        <f>IF(E153="","",SUM(IF(COUNTIF($BE$151:$BE$153,AZ153)&gt;0,1/COUNTIF($AZ$151:$AZ$153,AZ153),0),IF(COUNTIF($BF$151:$BF$153,BA153)&gt;0,1/COUNTIF($BA$151:$BA$153,BA153),0),IF(COUNTIF($BG$151:$BG$153,BB153)&gt;0,1/COUNTIF($BB$151:$BB$153,BB153),0),IF(COUNTIF($BH$151:$BH$153,BC153)&gt;0,1/COUNTIF($BC$151:$BC$153,BC153),0)))</f>
        <v/>
      </c>
      <c r="AP153" s="23" t="s">
        <v>1</v>
      </c>
      <c r="AQ153" s="22">
        <f>COUNTA(BE153:BH153)</f>
        <v>1</v>
      </c>
      <c r="AR153" s="18"/>
      <c r="AS153" s="20"/>
      <c r="AT153" s="19"/>
      <c r="AZ153" s="48">
        <f t="shared" si="35"/>
        <v>0</v>
      </c>
      <c r="BA153" s="48"/>
      <c r="BB153" s="48"/>
      <c r="BC153" s="48"/>
      <c r="BD153" s="65">
        <v>26</v>
      </c>
      <c r="BE153" s="47" t="s">
        <v>56</v>
      </c>
      <c r="BF153" s="47"/>
      <c r="BG153" s="47"/>
      <c r="BH153" s="47"/>
    </row>
    <row r="154" spans="3:61" ht="18" customHeight="1" x14ac:dyDescent="0.25">
      <c r="C154" s="2"/>
      <c r="D154" s="33" t="s">
        <v>200</v>
      </c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42"/>
      <c r="AO154" s="42"/>
      <c r="AP154" s="42"/>
      <c r="AQ154" s="42"/>
      <c r="AR154" s="42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</row>
    <row r="155" spans="3:61" ht="18" customHeight="1" x14ac:dyDescent="0.25">
      <c r="C155" s="2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33" t="s">
        <v>23</v>
      </c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42"/>
      <c r="AG155" s="42"/>
      <c r="AN155" s="42"/>
      <c r="AO155" s="24" t="str">
        <f>IF(AND(D155=""),"",SUM(IF(COUNTIF(BE155,AZ155)&gt;0,1/COUNTIF(AZ155,AZ155),0),IF(COUNTIF(BF155,BA155)&gt;0,1/COUNTIF(BA155,BA155),0),IF(COUNTIF(BG155,BB155)&gt;0,1/COUNTIF(BB155,BB155),0),IF(COUNTIF(BH155,BC155)&gt;0,1/COUNTIF(BC155,BC155),0)))</f>
        <v/>
      </c>
      <c r="AP155" s="23" t="s">
        <v>1</v>
      </c>
      <c r="AQ155" s="22">
        <f t="shared" ref="AQ155" si="36">COUNTA(BE155:BH155)</f>
        <v>1</v>
      </c>
      <c r="AR155" s="18"/>
      <c r="AS155" s="20"/>
      <c r="AT155" s="19"/>
      <c r="AZ155" s="46">
        <f>D155</f>
        <v>0</v>
      </c>
      <c r="BA155" s="46"/>
      <c r="BB155" s="46"/>
      <c r="BC155" s="46"/>
      <c r="BD155" s="65">
        <v>27</v>
      </c>
      <c r="BE155" s="47" t="s">
        <v>58</v>
      </c>
      <c r="BF155" s="47"/>
      <c r="BG155" s="47"/>
      <c r="BH155" s="47"/>
    </row>
    <row r="156" spans="3:61" ht="18" customHeight="1" x14ac:dyDescent="0.25">
      <c r="C156" s="2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33" t="s">
        <v>24</v>
      </c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42"/>
      <c r="AG156" s="42"/>
      <c r="AN156" s="42"/>
      <c r="AO156" s="24" t="str">
        <f>IF(AND(D156=""),"",SUM(IF(COUNTIF(BE156,AZ156)&gt;0,1/COUNTIF(AZ156,AZ156),0),IF(COUNTIF(BF156,BA156)&gt;0,1/COUNTIF(BA156,BA156),0),IF(COUNTIF(BG156,BB156)&gt;0,1/COUNTIF(BB156,BB156),0),IF(COUNTIF(BH156,BC156)&gt;0,1/COUNTIF(BC156,BC156),0)))</f>
        <v/>
      </c>
      <c r="AP156" s="23" t="s">
        <v>1</v>
      </c>
      <c r="AQ156" s="22">
        <f t="shared" ref="AQ156:AQ158" si="37">COUNTA(BE156:BH156)</f>
        <v>1</v>
      </c>
      <c r="AR156" s="18"/>
      <c r="AS156" s="20"/>
      <c r="AT156" s="19"/>
      <c r="AZ156" s="46">
        <f>D156</f>
        <v>0</v>
      </c>
      <c r="BA156" s="46"/>
      <c r="BB156" s="46"/>
      <c r="BC156" s="46"/>
      <c r="BD156" s="65">
        <v>28</v>
      </c>
      <c r="BE156" s="47" t="s">
        <v>59</v>
      </c>
      <c r="BF156" s="47"/>
      <c r="BG156" s="47"/>
      <c r="BH156" s="47"/>
    </row>
    <row r="157" spans="3:61" ht="18" customHeight="1" x14ac:dyDescent="0.25">
      <c r="C157" s="2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33" t="s">
        <v>25</v>
      </c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42"/>
      <c r="AG157" s="42"/>
      <c r="AN157" s="42"/>
      <c r="AO157" s="24" t="str">
        <f>IF(AND(D157=""),"",SUM(IF(COUNTIF(BE157,AZ157)&gt;0,1/COUNTIF(AZ157,AZ157),0),IF(COUNTIF(BF157,BA157)&gt;0,1/COUNTIF(BA157,BA157),0),IF(COUNTIF(BG157,BB157)&gt;0,1/COUNTIF(BB157,BB157),0),IF(COUNTIF(BH157,BC157)&gt;0,1/COUNTIF(BC157,BC157),0)))</f>
        <v/>
      </c>
      <c r="AP157" s="23" t="s">
        <v>1</v>
      </c>
      <c r="AQ157" s="22">
        <f t="shared" si="37"/>
        <v>1</v>
      </c>
      <c r="AR157" s="18"/>
      <c r="AS157" s="20"/>
      <c r="AT157" s="19"/>
      <c r="AZ157" s="46">
        <f>D157</f>
        <v>0</v>
      </c>
      <c r="BA157" s="46"/>
      <c r="BB157" s="46"/>
      <c r="BC157" s="46"/>
      <c r="BD157" s="65">
        <v>29</v>
      </c>
      <c r="BE157" s="47" t="s">
        <v>60</v>
      </c>
      <c r="BF157" s="47"/>
      <c r="BG157" s="47"/>
      <c r="BH157" s="47"/>
    </row>
    <row r="158" spans="3:61" ht="18" customHeight="1" x14ac:dyDescent="0.25">
      <c r="C158" s="2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45" t="s">
        <v>117</v>
      </c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42"/>
      <c r="AG158" s="42"/>
      <c r="AN158" s="42"/>
      <c r="AO158" s="24" t="str">
        <f>IF(AND(D158=""),"",SUM(IF(COUNTIF(BE158,AZ158)&gt;0,1/COUNTIF(AZ158,AZ158),0),IF(COUNTIF(BF158,BA158)&gt;0,1/COUNTIF(BA158,BA158),0),IF(COUNTIF(BG158,BB158)&gt;0,1/COUNTIF(BB158,BB158),0),IF(COUNTIF(BH158,BC158)&gt;0,1/COUNTIF(BC158,BC158),0)))</f>
        <v/>
      </c>
      <c r="AP158" s="23" t="s">
        <v>1</v>
      </c>
      <c r="AQ158" s="22">
        <f t="shared" si="37"/>
        <v>1</v>
      </c>
      <c r="AR158" s="18"/>
      <c r="AS158" s="20"/>
      <c r="AT158" s="19"/>
      <c r="AZ158" s="46">
        <f>D158</f>
        <v>0</v>
      </c>
      <c r="BA158" s="46"/>
      <c r="BB158" s="46"/>
      <c r="BC158" s="46"/>
      <c r="BD158" s="65">
        <v>30</v>
      </c>
      <c r="BE158" s="47" t="s">
        <v>61</v>
      </c>
      <c r="BF158" s="47"/>
      <c r="BG158" s="47"/>
      <c r="BH158" s="47"/>
    </row>
    <row r="159" spans="3:61" ht="15" customHeight="1" x14ac:dyDescent="0.25">
      <c r="C159" s="2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42"/>
      <c r="AN159" s="42"/>
      <c r="AO159" s="42"/>
      <c r="AP159" s="42"/>
      <c r="AQ159" s="42"/>
      <c r="AR159" s="42"/>
      <c r="AS159" s="66"/>
      <c r="AT159" s="66"/>
      <c r="AU159" s="66"/>
      <c r="AV159" s="66"/>
      <c r="AW159" s="66"/>
      <c r="AX159" s="66"/>
      <c r="BC159" s="19"/>
      <c r="BD159" s="18"/>
    </row>
    <row r="160" spans="3:61" ht="18" customHeight="1" x14ac:dyDescent="0.25">
      <c r="C160" s="2"/>
      <c r="D160" s="33" t="s">
        <v>57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42"/>
      <c r="AN160" s="42"/>
      <c r="AO160" s="42"/>
      <c r="AP160" s="42"/>
      <c r="AQ160" s="42"/>
      <c r="AR160" s="42"/>
      <c r="AS160" s="66"/>
      <c r="AT160" s="66"/>
      <c r="AU160" s="66"/>
      <c r="AV160" s="66"/>
      <c r="AW160" s="66"/>
      <c r="AX160" s="66"/>
      <c r="AY160" s="66"/>
    </row>
    <row r="161" spans="2:60" ht="18" customHeight="1" x14ac:dyDescent="0.25">
      <c r="C161" s="2"/>
      <c r="D161" s="80"/>
      <c r="E161" s="80"/>
      <c r="F161" s="80"/>
      <c r="G161" s="80"/>
      <c r="H161" s="80"/>
      <c r="I161" s="33" t="s">
        <v>203</v>
      </c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Y161" s="33"/>
      <c r="Z161" s="81"/>
      <c r="AA161" s="81"/>
      <c r="AB161" s="81"/>
      <c r="AC161" s="81"/>
      <c r="AD161" s="81"/>
      <c r="AE161" s="33" t="s">
        <v>204</v>
      </c>
      <c r="AG161" s="33"/>
      <c r="AN161" s="42"/>
      <c r="AO161" s="24" t="str">
        <f>IF(AND(D161="",Z161=""),"",SUM(IF(COUNTIF(BE161,AZ161)&gt;0,1/COUNTIF(AZ161,AZ161),0),IF(COUNTIF(BF161,BA161)&gt;0,1/COUNTIF(BA161,BA161),0),IF(COUNTIF(BG161,BB161)&gt;0,1/COUNTIF(BB161,BB161),0),IF(COUNTIF(BH161,BC161)&gt;0,1/COUNTIF(BC161,BC161),0)))</f>
        <v/>
      </c>
      <c r="AP161" s="23" t="s">
        <v>1</v>
      </c>
      <c r="AQ161" s="22">
        <f t="shared" ref="AQ161" si="38">COUNTA(BE161:BH161)</f>
        <v>2</v>
      </c>
      <c r="AR161" s="18"/>
      <c r="AS161" s="20"/>
      <c r="AT161" s="19"/>
      <c r="AZ161" s="46">
        <f>D161</f>
        <v>0</v>
      </c>
      <c r="BA161" s="46">
        <f>Z161</f>
        <v>0</v>
      </c>
      <c r="BB161" s="46"/>
      <c r="BC161" s="46"/>
      <c r="BD161" s="65">
        <v>31</v>
      </c>
      <c r="BE161" s="47">
        <v>22</v>
      </c>
      <c r="BF161" s="47">
        <v>60</v>
      </c>
      <c r="BG161" s="47"/>
      <c r="BH161" s="47"/>
    </row>
    <row r="162" spans="2:60" ht="18" customHeight="1" x14ac:dyDescent="0.25">
      <c r="C162" s="2"/>
      <c r="D162" s="43" t="s">
        <v>205</v>
      </c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S162" s="43"/>
      <c r="T162" s="43"/>
      <c r="U162" s="43"/>
      <c r="V162" s="43"/>
      <c r="W162" s="43"/>
      <c r="X162" s="43"/>
      <c r="Z162" s="33"/>
      <c r="AA162" s="33"/>
      <c r="AB162" s="33"/>
      <c r="AC162" s="33"/>
      <c r="AD162" s="33"/>
      <c r="AE162" s="33"/>
      <c r="AG162" s="33"/>
      <c r="AH162" s="33"/>
      <c r="AI162" s="33"/>
      <c r="AJ162" s="33"/>
      <c r="AK162" s="33"/>
      <c r="AL162" s="33"/>
      <c r="AM162" s="42"/>
      <c r="AN162" s="42"/>
      <c r="AO162" s="42"/>
      <c r="AP162" s="42"/>
      <c r="AQ162" s="42"/>
      <c r="AR162" s="42"/>
      <c r="AS162" s="66"/>
      <c r="AT162" s="66"/>
      <c r="AU162" s="66"/>
      <c r="AV162" s="66"/>
      <c r="AW162" s="66"/>
      <c r="BB162" s="19"/>
      <c r="BD162" s="18"/>
    </row>
    <row r="163" spans="2:60" ht="18" customHeight="1" x14ac:dyDescent="0.25">
      <c r="C163" s="2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33" t="s">
        <v>26</v>
      </c>
      <c r="R163" s="33"/>
      <c r="S163" s="33"/>
      <c r="T163" s="33"/>
      <c r="U163" s="33"/>
      <c r="V163" s="33"/>
      <c r="W163" s="33"/>
      <c r="X163" s="33"/>
      <c r="Y163" s="33"/>
      <c r="Z163" s="33"/>
      <c r="AG163" s="33"/>
      <c r="AH163" s="33"/>
      <c r="AI163" s="33"/>
      <c r="AJ163" s="33"/>
      <c r="AK163" s="33"/>
      <c r="AL163" s="42"/>
      <c r="AM163" s="42"/>
      <c r="AN163" s="42"/>
      <c r="AO163" s="24" t="str">
        <f>IF(AND(D163=""),"",SUM(IF(COUNTIF(BE163,AZ163)&gt;0,1/COUNTIF(AZ163,AZ163),0),IF(COUNTIF(BF163,BA163)&gt;0,1/COUNTIF(BA163,BA163),0),IF(COUNTIF(BG163,BB163)&gt;0,1/COUNTIF(BB163,BB163),0),IF(COUNTIF(BH163,BC163)&gt;0,1/COUNTIF(BC163,BC163),0)))</f>
        <v/>
      </c>
      <c r="AP163" s="23" t="s">
        <v>1</v>
      </c>
      <c r="AQ163" s="22">
        <f t="shared" ref="AQ163:AQ166" si="39">COUNTA(BE163:BH163)</f>
        <v>1</v>
      </c>
      <c r="AR163" s="18"/>
      <c r="AS163" s="20"/>
      <c r="AT163" s="19"/>
      <c r="AZ163" s="46">
        <f>D163</f>
        <v>0</v>
      </c>
      <c r="BA163" s="46"/>
      <c r="BB163" s="46"/>
      <c r="BC163" s="46"/>
      <c r="BD163" s="65">
        <v>33</v>
      </c>
      <c r="BE163" s="47" t="s">
        <v>82</v>
      </c>
      <c r="BF163" s="47"/>
      <c r="BG163" s="47"/>
      <c r="BH163" s="47"/>
    </row>
    <row r="164" spans="2:60" ht="18" customHeight="1" x14ac:dyDescent="0.25">
      <c r="C164" s="2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33" t="s">
        <v>16</v>
      </c>
      <c r="R164" s="33"/>
      <c r="S164" s="33"/>
      <c r="T164" s="33"/>
      <c r="U164" s="33"/>
      <c r="V164" s="33"/>
      <c r="W164" s="33"/>
      <c r="X164" s="33"/>
      <c r="Y164" s="33"/>
      <c r="Z164" s="33"/>
      <c r="AH164" s="33"/>
      <c r="AI164" s="33"/>
      <c r="AJ164" s="33"/>
      <c r="AK164" s="33"/>
      <c r="AL164" s="42"/>
      <c r="AM164" s="42"/>
      <c r="AN164" s="42"/>
      <c r="AO164" s="24" t="str">
        <f>IF(AND(D164=""),"",SUM(IF(COUNTIF(BE164,AZ164)&gt;0,1/COUNTIF(AZ164,AZ164),0),IF(COUNTIF(BF164,BA164)&gt;0,1/COUNTIF(BA164,BA164),0),IF(COUNTIF(BG164,BB164)&gt;0,1/COUNTIF(BB164,BB164),0),IF(COUNTIF(BH164,BC164)&gt;0,1/COUNTIF(BC164,BC164),0)))</f>
        <v/>
      </c>
      <c r="AP164" s="23" t="s">
        <v>1</v>
      </c>
      <c r="AQ164" s="22">
        <f t="shared" si="39"/>
        <v>1</v>
      </c>
      <c r="AR164" s="18"/>
      <c r="AS164" s="20"/>
      <c r="AT164" s="19"/>
      <c r="AZ164" s="46">
        <f>D164</f>
        <v>0</v>
      </c>
      <c r="BA164" s="46"/>
      <c r="BB164" s="46"/>
      <c r="BC164" s="46"/>
      <c r="BD164" s="65">
        <v>34</v>
      </c>
      <c r="BE164" s="47" t="s">
        <v>83</v>
      </c>
      <c r="BF164" s="47"/>
      <c r="BG164" s="47"/>
      <c r="BH164" s="47"/>
    </row>
    <row r="165" spans="2:60" ht="18" customHeight="1" x14ac:dyDescent="0.25">
      <c r="C165" s="2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33" t="s">
        <v>3</v>
      </c>
      <c r="R165" s="33"/>
      <c r="S165" s="33"/>
      <c r="T165" s="33"/>
      <c r="U165" s="33"/>
      <c r="V165" s="33"/>
      <c r="W165" s="33"/>
      <c r="X165" s="33"/>
      <c r="Y165" s="33"/>
      <c r="Z165" s="33"/>
      <c r="AG165" s="33"/>
      <c r="AH165" s="33"/>
      <c r="AI165" s="33"/>
      <c r="AJ165" s="33"/>
      <c r="AK165" s="33"/>
      <c r="AL165" s="42"/>
      <c r="AM165" s="42"/>
      <c r="AN165" s="42"/>
      <c r="AO165" s="24" t="str">
        <f>IF(AND(D165=""),"",SUM(IF(COUNTIF(BE165,AZ165)&gt;0,1/COUNTIF(AZ165,AZ165),0),IF(COUNTIF(BF165,BA165)&gt;0,1/COUNTIF(BA165,BA165),0),IF(COUNTIF(BG165,BB165)&gt;0,1/COUNTIF(BB165,BB165),0),IF(COUNTIF(BH165,BC165)&gt;0,1/COUNTIF(BC165,BC165),0)))</f>
        <v/>
      </c>
      <c r="AP165" s="23" t="s">
        <v>1</v>
      </c>
      <c r="AQ165" s="22">
        <f t="shared" si="39"/>
        <v>1</v>
      </c>
      <c r="AR165" s="18"/>
      <c r="AS165" s="20"/>
      <c r="AT165" s="19"/>
      <c r="AZ165" s="46">
        <f>D165</f>
        <v>0</v>
      </c>
      <c r="BA165" s="46"/>
      <c r="BB165" s="46"/>
      <c r="BC165" s="46"/>
      <c r="BD165" s="65">
        <v>35</v>
      </c>
      <c r="BE165" s="47" t="s">
        <v>84</v>
      </c>
      <c r="BF165" s="47"/>
      <c r="BG165" s="47"/>
      <c r="BH165" s="47"/>
    </row>
    <row r="166" spans="2:60" ht="18" customHeight="1" x14ac:dyDescent="0.25">
      <c r="C166" s="2"/>
      <c r="D166" s="33" t="s">
        <v>27</v>
      </c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81"/>
      <c r="S166" s="81"/>
      <c r="T166" s="81"/>
      <c r="U166" s="81"/>
      <c r="V166" s="81"/>
      <c r="W166" s="33" t="s">
        <v>86</v>
      </c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42"/>
      <c r="AM166" s="42"/>
      <c r="AN166" s="42"/>
      <c r="AO166" s="24" t="str">
        <f>IF(AND(R166=""),"",SUM(IF(COUNTIF(BE166,AZ166)&gt;0,1/COUNTIF(AZ166,AZ166),0),IF(COUNTIF(BF166,BA166)&gt;0,1/COUNTIF(BA166,BA166),0),IF(COUNTIF(BG166,BB166)&gt;0,1/COUNTIF(BB166,BB166),0),IF(COUNTIF(BH166,BC166)&gt;0,1/COUNTIF(BC166,BC166),0)))</f>
        <v/>
      </c>
      <c r="AP166" s="23" t="s">
        <v>1</v>
      </c>
      <c r="AQ166" s="22">
        <f t="shared" si="39"/>
        <v>1</v>
      </c>
      <c r="AR166" s="18"/>
      <c r="AS166" s="20"/>
      <c r="AT166" s="19"/>
      <c r="AZ166" s="46">
        <f>R166</f>
        <v>0</v>
      </c>
      <c r="BA166" s="46"/>
      <c r="BB166" s="46"/>
      <c r="BC166" s="46"/>
      <c r="BD166" s="65">
        <v>36</v>
      </c>
      <c r="BE166" s="47">
        <v>4</v>
      </c>
      <c r="BF166" s="47"/>
      <c r="BG166" s="47"/>
      <c r="BH166" s="47"/>
    </row>
    <row r="167" spans="2:60" ht="18" customHeight="1" x14ac:dyDescent="0.25">
      <c r="C167" s="2"/>
      <c r="D167" s="32" t="s">
        <v>85</v>
      </c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42"/>
      <c r="AN167" s="42"/>
      <c r="AO167" s="42"/>
      <c r="AP167" s="42"/>
      <c r="AQ167" s="42"/>
      <c r="AR167" s="42"/>
      <c r="AS167" s="66"/>
      <c r="AT167" s="66"/>
      <c r="AU167" s="66"/>
      <c r="AV167" s="66"/>
      <c r="AW167" s="66"/>
      <c r="AX167" s="66"/>
      <c r="BC167" s="19"/>
      <c r="BD167" s="18"/>
    </row>
    <row r="168" spans="2:60" ht="18" customHeight="1" x14ac:dyDescent="0.25">
      <c r="C168" s="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N168" s="42"/>
      <c r="AO168" s="42"/>
      <c r="AP168" s="42"/>
      <c r="AQ168" s="42"/>
      <c r="AR168" s="42"/>
      <c r="AS168" s="66"/>
      <c r="AT168" s="66"/>
      <c r="AU168" s="66"/>
      <c r="AV168" s="66"/>
      <c r="AW168" s="66"/>
      <c r="AX168" s="66"/>
      <c r="AY168" s="66"/>
    </row>
    <row r="169" spans="2:60" ht="20.100000000000001" customHeight="1" x14ac:dyDescent="0.25">
      <c r="B169" s="2"/>
      <c r="C169" s="17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5"/>
      <c r="P169" s="15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 t="s">
        <v>2</v>
      </c>
      <c r="AO169" s="13">
        <f>SUM(AO5:AO168)</f>
        <v>0</v>
      </c>
      <c r="AP169" s="12" t="s">
        <v>1</v>
      </c>
      <c r="AQ169" s="11">
        <f>SUM(AQ5:AQ168)</f>
        <v>80</v>
      </c>
      <c r="AU169" s="67">
        <f>SUM(AU6:AU167)</f>
        <v>0</v>
      </c>
      <c r="AV169" s="68" t="s">
        <v>1</v>
      </c>
      <c r="AW169" s="68">
        <f>SUM(AW6:AW167)</f>
        <v>80</v>
      </c>
    </row>
    <row r="170" spans="2:60" ht="9.9499999999999993" hidden="1" customHeight="1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60"/>
      <c r="AT170" s="60"/>
      <c r="AU170" s="60"/>
      <c r="AV170" s="60"/>
      <c r="AW170" s="60"/>
    </row>
    <row r="171" spans="2:60" ht="20.100000000000001" hidden="1" customHeight="1" x14ac:dyDescent="0.25">
      <c r="B171" s="2"/>
      <c r="C171" s="10" t="str">
        <f>S_NAME</f>
        <v>NACHNAME Vorname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9"/>
      <c r="AO171" s="8"/>
      <c r="AP171" s="8"/>
      <c r="AQ171" s="7"/>
      <c r="AR171" s="2"/>
      <c r="AS171" s="60"/>
      <c r="AT171" s="60"/>
      <c r="AU171" s="60"/>
      <c r="AV171" s="60"/>
      <c r="AW171" s="60"/>
    </row>
    <row r="172" spans="2:60" ht="15" hidden="1" customHeight="1" x14ac:dyDescent="0.25">
      <c r="B172" s="2"/>
      <c r="C172" s="6" t="str">
        <f>"KNr.: "&amp;TEXT(KNR,"00")</f>
        <v>KNr.: 00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5" t="str">
        <f>MID(EK,FIND("(",EK,1)+1,(FIND(")",EK,1)-FIND("(",EK,1)-1))&amp;":"</f>
        <v>EK1:</v>
      </c>
      <c r="AO172" s="4">
        <f>AO169</f>
        <v>0</v>
      </c>
      <c r="AP172" s="4" t="s">
        <v>1</v>
      </c>
      <c r="AQ172" s="3">
        <f>AQ169</f>
        <v>80</v>
      </c>
      <c r="AR172" s="2"/>
      <c r="AS172" s="60"/>
      <c r="AT172" s="60"/>
      <c r="AU172" s="60"/>
      <c r="AV172" s="60"/>
      <c r="AW172" s="60"/>
    </row>
    <row r="173" spans="2:60" ht="15" hidden="1" customHeight="1" x14ac:dyDescent="0.25">
      <c r="AR173" s="2"/>
      <c r="AS173" s="60"/>
      <c r="AT173" s="60"/>
    </row>
    <row r="174" spans="2:60" ht="15" hidden="1" customHeight="1" x14ac:dyDescent="0.25"/>
    <row r="175" spans="2:60" ht="15" hidden="1" customHeight="1" x14ac:dyDescent="0.25">
      <c r="C175" s="1" t="s">
        <v>0</v>
      </c>
      <c r="AN175" s="72" t="s">
        <v>208</v>
      </c>
      <c r="AO175" s="71">
        <f>COUNTA(AZ7:BC167)-COUNTIF(AZ7:BC167,0)</f>
        <v>0</v>
      </c>
      <c r="AP175" s="2"/>
      <c r="AQ175" s="71">
        <f>COUNTA(BE7:BH167)</f>
        <v>80</v>
      </c>
    </row>
    <row r="176" spans="2:60" ht="15" hidden="1" customHeight="1" x14ac:dyDescent="0.25">
      <c r="C176" s="1">
        <v>1</v>
      </c>
    </row>
    <row r="177" spans="3:39" ht="15" hidden="1" customHeight="1" x14ac:dyDescent="0.25">
      <c r="C177" t="s">
        <v>202</v>
      </c>
    </row>
    <row r="178" spans="3:39" hidden="1" x14ac:dyDescent="0.25"/>
    <row r="179" spans="3:39" hidden="1" x14ac:dyDescent="0.25"/>
    <row r="180" spans="3:39" ht="15.75" hidden="1" thickBot="1" x14ac:dyDescent="0.3">
      <c r="C180" s="18"/>
      <c r="D180" s="18"/>
      <c r="E180" s="37"/>
      <c r="F180" s="3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49" t="s">
        <v>185</v>
      </c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</row>
    <row r="181" spans="3:39" hidden="1" x14ac:dyDescent="0.25">
      <c r="C181" s="50">
        <v>1</v>
      </c>
      <c r="D181" s="51">
        <f ca="1">RAND()*C204</f>
        <v>2.424796900744667</v>
      </c>
      <c r="E181" s="38" cm="1">
        <f t="array" aca="1" ref="E181" ca="1">INDEX(C181:C204,RANK(D181,D181:D204))</f>
        <v>23</v>
      </c>
      <c r="F181" s="52" t="s">
        <v>60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53" t="str">
        <f ca="1">VLOOKUP(C181,E181:F204,2,0)</f>
        <v>Feuer</v>
      </c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</row>
    <row r="182" spans="3:39" hidden="1" x14ac:dyDescent="0.25">
      <c r="C182" s="50">
        <v>2</v>
      </c>
      <c r="D182" s="51">
        <f ca="1">RAND()*C204</f>
        <v>12.975722433213287</v>
      </c>
      <c r="E182" s="38" cm="1">
        <f t="array" aca="1" ref="E182" ca="1">INDEX(C181:C204,RANK(D182,D181:D204))</f>
        <v>14</v>
      </c>
      <c r="F182" s="54" t="s">
        <v>49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53" t="str">
        <f ca="1">VLOOKUP(C182,E181:F204,2,0)</f>
        <v>hohe</v>
      </c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</row>
    <row r="183" spans="3:39" hidden="1" x14ac:dyDescent="0.25">
      <c r="C183" s="50">
        <v>3</v>
      </c>
      <c r="D183" s="51">
        <f ca="1">RAND()*C204</f>
        <v>14.626933279843556</v>
      </c>
      <c r="E183" s="38" cm="1">
        <f t="array" aca="1" ref="E183" ca="1">INDEX(C181:C204,RANK(D183,D181:D204))</f>
        <v>13</v>
      </c>
      <c r="F183" s="54" t="s">
        <v>83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53" t="str">
        <f ca="1">VLOOKUP(C183,E181:F204,2,0)</f>
        <v>niedrige</v>
      </c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</row>
    <row r="184" spans="3:39" hidden="1" x14ac:dyDescent="0.25">
      <c r="C184" s="50">
        <v>4</v>
      </c>
      <c r="D184" s="51">
        <f ca="1">RAND()*C204</f>
        <v>16.997337560091136</v>
      </c>
      <c r="E184" s="38">
        <f t="array" aca="1" ref="E184" ca="1">INDEX(C181:C204,RANK(D184,D181:D204))</f>
        <v>9</v>
      </c>
      <c r="F184" s="54" t="s">
        <v>55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53" t="str">
        <f ca="1">VLOOKUP(C184,E181:F204,2,0)</f>
        <v>eine</v>
      </c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</row>
    <row r="185" spans="3:39" hidden="1" x14ac:dyDescent="0.25">
      <c r="C185" s="50">
        <v>5</v>
      </c>
      <c r="D185" s="51">
        <f ca="1">RAND()*C204</f>
        <v>10.299117646289837</v>
      </c>
      <c r="E185" s="38">
        <f t="array" aca="1" ref="E185" ca="1">INDEX(C181:C204,RANK(D185,D181:D204))</f>
        <v>16</v>
      </c>
      <c r="F185" s="54" t="s">
        <v>47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53" t="str">
        <f ca="1">VLOOKUP(C185,E181:F204,2,0)</f>
        <v>Wetter</v>
      </c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</row>
    <row r="186" spans="3:39" hidden="1" x14ac:dyDescent="0.25">
      <c r="C186" s="50">
        <v>6</v>
      </c>
      <c r="D186" s="51">
        <f ca="1">RAND()*C204</f>
        <v>17.032800075249988</v>
      </c>
      <c r="E186" s="38">
        <f t="array" aca="1" ref="E186" ca="1">INDEX(C181:C204,RANK(D186,D181:D204))</f>
        <v>8</v>
      </c>
      <c r="F186" s="54" t="s">
        <v>48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53" t="str">
        <f ca="1">VLOOKUP(C186,E181:F204,2,0)</f>
        <v>Bergleute</v>
      </c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</row>
    <row r="187" spans="3:39" hidden="1" x14ac:dyDescent="0.25">
      <c r="C187" s="50">
        <v>7</v>
      </c>
      <c r="D187" s="51">
        <f ca="1">RAND()*C204</f>
        <v>19.007656713858935</v>
      </c>
      <c r="E187" s="38">
        <f t="array" aca="1" ref="E187" ca="1">INDEX(C181:C204,RANK(D187,D181:D204))</f>
        <v>7</v>
      </c>
      <c r="F187" s="54" t="s">
        <v>69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53" t="str">
        <f ca="1">VLOOKUP(C187,E181:F204,2,0)</f>
        <v>keine</v>
      </c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</row>
    <row r="188" spans="3:39" hidden="1" x14ac:dyDescent="0.25">
      <c r="C188" s="50">
        <v>8</v>
      </c>
      <c r="D188" s="51">
        <f ca="1">RAND()*C204</f>
        <v>16.689245407887149</v>
      </c>
      <c r="E188" s="38">
        <f t="array" aca="1" ref="E188" ca="1">INDEX(C181:C204,RANK(D188,D181:D204))</f>
        <v>11</v>
      </c>
      <c r="F188" s="54" t="s">
        <v>84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53" t="str">
        <f ca="1">VLOOKUP(C188,E181:F204,2,0)</f>
        <v>Grünland</v>
      </c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</row>
    <row r="189" spans="3:39" hidden="1" x14ac:dyDescent="0.25">
      <c r="C189" s="50">
        <v>9</v>
      </c>
      <c r="D189" s="51">
        <f ca="1">RAND()*C204</f>
        <v>16.772388471005282</v>
      </c>
      <c r="E189" s="38">
        <f t="array" aca="1" ref="E189" ca="1">INDEX(C181:C204,RANK(D189,D181:D204))</f>
        <v>10</v>
      </c>
      <c r="F189" s="54" t="s">
        <v>82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53" t="str">
        <f ca="1">VLOOKUP(C189,E181:F204,2,0)</f>
        <v>Arbeiter</v>
      </c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</row>
    <row r="190" spans="3:39" hidden="1" x14ac:dyDescent="0.25">
      <c r="C190" s="50">
        <v>10</v>
      </c>
      <c r="D190" s="51">
        <f ca="1">RAND()*C204</f>
        <v>22.688211315597922</v>
      </c>
      <c r="E190" s="38">
        <f t="array" aca="1" ref="E190" ca="1">INDEX(C181:C204,RANK(D190,D181:D204))</f>
        <v>3</v>
      </c>
      <c r="F190" s="54" t="s">
        <v>58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53" t="str">
        <f ca="1">VLOOKUP(C190,E181:F204,2,0)</f>
        <v>Lebensmittel</v>
      </c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</row>
    <row r="191" spans="3:39" hidden="1" x14ac:dyDescent="0.25">
      <c r="C191" s="50">
        <v>11</v>
      </c>
      <c r="D191" s="51">
        <f ca="1">RAND()*C204</f>
        <v>3.3407806443503647</v>
      </c>
      <c r="E191" s="38">
        <f t="array" aca="1" ref="E191" ca="1">INDEX(C181:C204,RANK(D191,D181:D204))</f>
        <v>22</v>
      </c>
      <c r="F191" s="54" t="s">
        <v>56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53" t="str">
        <f ca="1">VLOOKUP(C191,E181:F204,2,0)</f>
        <v>lebendige Regionen</v>
      </c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</row>
    <row r="192" spans="3:39" hidden="1" x14ac:dyDescent="0.25">
      <c r="C192" s="50">
        <v>12</v>
      </c>
      <c r="D192" s="51">
        <f ca="1">RAND()*C204</f>
        <v>6.905599090784496</v>
      </c>
      <c r="E192" s="38">
        <f t="array" aca="1" ref="E192" ca="1">INDEX(C181:C204,RANK(D192,D181:D204))</f>
        <v>18</v>
      </c>
      <c r="F192" s="54" t="s">
        <v>59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53" t="str">
        <f ca="1">VLOOKUP(C192,E181:F204,2,0)</f>
        <v>Unternehmer</v>
      </c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</row>
    <row r="193" spans="3:39" hidden="1" x14ac:dyDescent="0.25">
      <c r="C193" s="50">
        <v>13</v>
      </c>
      <c r="D193" s="51">
        <f ca="1">RAND()*C204</f>
        <v>14.722645341621993</v>
      </c>
      <c r="E193" s="38">
        <f t="array" aca="1" ref="E193" ca="1">INDEX(C181:C204,RANK(D193,D181:D204))</f>
        <v>12</v>
      </c>
      <c r="F193" s="54" t="s">
        <v>54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53" t="str">
        <f ca="1">VLOOKUP(C193,E181:F204,2,0)</f>
        <v>anttraktive Landschaften</v>
      </c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</row>
    <row r="194" spans="3:39" hidden="1" x14ac:dyDescent="0.25">
      <c r="C194" s="50">
        <v>14</v>
      </c>
      <c r="D194" s="51">
        <f ca="1">RAND()*C204</f>
        <v>11.578915176693586</v>
      </c>
      <c r="E194" s="38">
        <f t="array" aca="1" ref="E194" ca="1">INDEX(C181:C204,RANK(D194,D181:D204))</f>
        <v>15</v>
      </c>
      <c r="F194" s="54" t="s">
        <v>50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53" t="str">
        <f ca="1">VLOOKUP(C194,E181:F204,2,0)</f>
        <v>Almen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</row>
    <row r="195" spans="3:39" hidden="1" x14ac:dyDescent="0.25">
      <c r="C195" s="50">
        <v>15</v>
      </c>
      <c r="D195" s="51">
        <f ca="1">RAND()*C204</f>
        <v>20.700926267846917</v>
      </c>
      <c r="E195" s="38" cm="1">
        <f t="array" aca="1" ref="E195" ca="1">INDEX(C181:C204,RANK(D195,D181:D204))</f>
        <v>5</v>
      </c>
      <c r="F195" s="54" t="s">
        <v>61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53" t="str">
        <f ca="1">VLOOKUP(C195,E181:F204,2,0)</f>
        <v>Wälder</v>
      </c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</row>
    <row r="196" spans="3:39" hidden="1" x14ac:dyDescent="0.25">
      <c r="C196" s="50">
        <v>16</v>
      </c>
      <c r="D196" s="51">
        <f ca="1">RAND()*C204</f>
        <v>22.940116222744471</v>
      </c>
      <c r="E196" s="38" cm="1">
        <f t="array" aca="1" ref="E196" ca="1">INDEX(C181:C204,RANK(D196,D181:D204))</f>
        <v>1</v>
      </c>
      <c r="F196" s="54" t="s">
        <v>184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53" t="str">
        <f ca="1">VLOOKUP(C196,E181:F204,2,0)</f>
        <v>Felder (Ackerland)</v>
      </c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</row>
    <row r="197" spans="3:39" hidden="1" x14ac:dyDescent="0.25">
      <c r="C197" s="50">
        <v>17</v>
      </c>
      <c r="D197" s="51">
        <f ca="1">RAND()*C204</f>
        <v>9.1239811481941739</v>
      </c>
      <c r="E197" s="38" cm="1">
        <f t="array" aca="1" ref="E197" ca="1">INDEX(C181:C204,RANK(D197,D181:D204))</f>
        <v>17</v>
      </c>
      <c r="F197" s="54" t="s">
        <v>183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53" t="str">
        <f ca="1">VLOOKUP(C197,E181:F204,2,0)</f>
        <v>Unfallrisiko</v>
      </c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</row>
    <row r="198" spans="3:39" hidden="1" x14ac:dyDescent="0.25">
      <c r="C198" s="50">
        <v>18</v>
      </c>
      <c r="D198" s="51">
        <f ca="1">RAND()*C204</f>
        <v>3.7614510263108327</v>
      </c>
      <c r="E198" s="38" cm="1">
        <f t="array" aca="1" ref="E198" ca="1">INDEX(C181:C204,RANK(D198,D181:D204))</f>
        <v>21</v>
      </c>
      <c r="F198" s="54" t="s">
        <v>187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53" t="str">
        <f ca="1">VLOOKUP(C198,E181:F204,2,0)</f>
        <v>steigenden</v>
      </c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</row>
    <row r="199" spans="3:39" hidden="1" x14ac:dyDescent="0.25">
      <c r="C199" s="50">
        <v>19</v>
      </c>
      <c r="D199" s="51">
        <f ca="1">RAND()*C204</f>
        <v>22.840570462406617</v>
      </c>
      <c r="E199" s="38" cm="1">
        <f t="array" aca="1" ref="E199" ca="1">INDEX(C181:C204,RANK(D199,D181:D204))</f>
        <v>2</v>
      </c>
      <c r="F199" s="54" t="s">
        <v>181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53" t="str">
        <f ca="1">VLOOKUP(C199,E181:F204,2,0)</f>
        <v>sinkende</v>
      </c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</row>
    <row r="200" spans="3:39" hidden="1" x14ac:dyDescent="0.25">
      <c r="C200" s="50">
        <v>20</v>
      </c>
      <c r="D200" s="51">
        <f ca="1">RAND()*C204</f>
        <v>5.5546676628759153</v>
      </c>
      <c r="E200" s="38" cm="1">
        <f t="array" aca="1" ref="E200" ca="1">INDEX(C181:C204,RANK(D200,D181:D204))</f>
        <v>19</v>
      </c>
      <c r="F200" s="54" t="s">
        <v>182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53" t="str">
        <f ca="1">VLOOKUP(C200,E181:F204,2,0)</f>
        <v>sterbende Regionen</v>
      </c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</row>
    <row r="201" spans="3:39" hidden="1" x14ac:dyDescent="0.25">
      <c r="C201" s="50">
        <v>21</v>
      </c>
      <c r="D201" s="51">
        <f ca="1">RAND()*C204</f>
        <v>21.557809698777461</v>
      </c>
      <c r="E201" s="38" cm="1">
        <f t="array" aca="1" ref="E201" ca="1">INDEX(C181:C204,RANK(D201,D181:D204))</f>
        <v>4</v>
      </c>
      <c r="F201" s="54" t="s">
        <v>180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53" t="str">
        <f ca="1">VLOOKUP(C201,E181:F204,2,0)</f>
        <v>Hofstellen (Bauland)</v>
      </c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</row>
    <row r="202" spans="3:39" hidden="1" x14ac:dyDescent="0.25">
      <c r="C202" s="50">
        <v>22</v>
      </c>
      <c r="D202" s="51">
        <f ca="1">RAND()*C204</f>
        <v>4.4497239385247047</v>
      </c>
      <c r="E202" s="38" cm="1">
        <f t="array" aca="1" ref="E202" ca="1">INDEX(C181:C204,RANK(D202,D181:D204))</f>
        <v>20</v>
      </c>
      <c r="F202" s="54" t="s">
        <v>188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53" t="str">
        <f ca="1">VLOOKUP(C202,E181:F204,2,0)</f>
        <v>Produktentwickler</v>
      </c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</row>
    <row r="203" spans="3:39" hidden="1" x14ac:dyDescent="0.25">
      <c r="C203" s="50">
        <v>23</v>
      </c>
      <c r="D203" s="51">
        <f ca="1">RAND()*C204</f>
        <v>2.0060369341389421</v>
      </c>
      <c r="E203" s="38" cm="1">
        <f t="array" aca="1" ref="E203" ca="1">INDEX(C181:C204,RANK(D203,D181:D204))</f>
        <v>24</v>
      </c>
      <c r="F203" s="54" t="s">
        <v>179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53" t="str">
        <f ca="1">VLOOKUP(C203,E181:F204,2,0)</f>
        <v>Absatzrisiko</v>
      </c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</row>
    <row r="204" spans="3:39" hidden="1" x14ac:dyDescent="0.25">
      <c r="C204" s="55">
        <v>24</v>
      </c>
      <c r="D204" s="51">
        <f ca="1">RAND()*C204</f>
        <v>19.48068343584621</v>
      </c>
      <c r="E204" s="38" cm="1">
        <f t="array" aca="1" ref="E204" ca="1">INDEX(C181:C204,RANK(D204,D181:D204))</f>
        <v>6</v>
      </c>
      <c r="F204" s="54" t="s">
        <v>189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53" t="str">
        <f ca="1">VLOOKUP(C204,E181:F204,2,0)</f>
        <v>Rohstoffe</v>
      </c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</row>
    <row r="205" spans="3:39" hidden="1" x14ac:dyDescent="0.25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</row>
    <row r="206" spans="3:39" ht="15.75" hidden="1" thickBot="1" x14ac:dyDescent="0.3">
      <c r="C206" s="18"/>
      <c r="D206" s="18"/>
      <c r="E206" s="37"/>
      <c r="F206" s="37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49" t="s">
        <v>186</v>
      </c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</row>
    <row r="207" spans="3:39" hidden="1" x14ac:dyDescent="0.25">
      <c r="C207" s="50">
        <v>1</v>
      </c>
      <c r="D207" s="51">
        <f ca="1">RAND()*C216</f>
        <v>7.340822569416888</v>
      </c>
      <c r="E207" s="38" cm="1">
        <f t="array" aca="1" ref="E207" ca="1">INDEX(C207:C216,RANK(D207,D207:D216))</f>
        <v>2</v>
      </c>
      <c r="F207" s="54" t="s">
        <v>49</v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53" t="str">
        <f ca="1">VLOOKUP(C207,E207:F216,2,0)</f>
        <v>Bäume</v>
      </c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</row>
    <row r="208" spans="3:39" hidden="1" x14ac:dyDescent="0.25">
      <c r="C208" s="50">
        <v>2</v>
      </c>
      <c r="D208" s="51">
        <f ca="1">RAND()*C216</f>
        <v>1.2026058409354734</v>
      </c>
      <c r="E208" s="38" cm="1">
        <f t="array" aca="1" ref="E208" ca="1">INDEX(C207:C216,RANK(D208,D207:D216))</f>
        <v>8</v>
      </c>
      <c r="F208" s="54" t="s">
        <v>91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53" t="str">
        <f ca="1">VLOOKUP(C208,E207:F216,2,0)</f>
        <v>Almen</v>
      </c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</row>
    <row r="209" spans="3:39" hidden="1" x14ac:dyDescent="0.25">
      <c r="C209" s="50">
        <v>3</v>
      </c>
      <c r="D209" s="51">
        <f ca="1">RAND()*C216</f>
        <v>6.5308646676325397</v>
      </c>
      <c r="E209" s="38" cm="1">
        <f t="array" aca="1" ref="E209" ca="1">INDEX(C207:C216,RANK(D209,D207:D216))</f>
        <v>3</v>
      </c>
      <c r="F209" s="54" t="s">
        <v>90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53" t="str">
        <f ca="1">VLOOKUP(C209,E207:F216,2,0)</f>
        <v>Landschaft</v>
      </c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</row>
    <row r="210" spans="3:39" hidden="1" x14ac:dyDescent="0.25">
      <c r="C210" s="50">
        <v>4</v>
      </c>
      <c r="D210" s="51">
        <f ca="1">RAND()*C216</f>
        <v>1.9933311333353043</v>
      </c>
      <c r="E210" s="38" cm="1">
        <f t="array" aca="1" ref="E210" ca="1">INDEX(C207:C216,RANK(D210,D207:D216))</f>
        <v>7</v>
      </c>
      <c r="F210" s="54" t="s">
        <v>88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53" t="str">
        <f ca="1">VLOOKUP(C210,E207:F216,2,0)</f>
        <v>Umwelt</v>
      </c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</row>
    <row r="211" spans="3:39" hidden="1" x14ac:dyDescent="0.25">
      <c r="C211" s="50">
        <v>5</v>
      </c>
      <c r="D211" s="51">
        <f ca="1">RAND()*C216</f>
        <v>0.2670406137808734</v>
      </c>
      <c r="E211" s="38">
        <f t="array" aca="1" ref="E211" ca="1">INDEX(C207:C216,RANK(D211,D207:D216))</f>
        <v>10</v>
      </c>
      <c r="F211" s="54" t="s">
        <v>50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53" t="str">
        <f ca="1">VLOOKUP(C211,E207:F216,2,0)</f>
        <v>industrielle Spezialprodukte</v>
      </c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</row>
    <row r="212" spans="3:39" hidden="1" x14ac:dyDescent="0.25">
      <c r="C212" s="50">
        <v>6</v>
      </c>
      <c r="D212" s="51">
        <f ca="1">RAND()*C216</f>
        <v>0.59428003404064511</v>
      </c>
      <c r="E212" s="38" cm="1">
        <f t="array" aca="1" ref="E212" ca="1">INDEX(C207:C216,RANK(D212,D207:D216))</f>
        <v>9</v>
      </c>
      <c r="F212" s="54" t="s">
        <v>190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53" t="str">
        <f ca="1">VLOOKUP(C212,E207:F216,2,0)</f>
        <v>Arbeiter</v>
      </c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</row>
    <row r="213" spans="3:39" hidden="1" x14ac:dyDescent="0.25">
      <c r="C213" s="50">
        <v>7</v>
      </c>
      <c r="D213" s="51">
        <f ca="1">RAND()*C216</f>
        <v>7.7889132202443658</v>
      </c>
      <c r="E213" s="38" cm="1">
        <f t="array" aca="1" ref="E213" ca="1">INDEX(C207:C216,RANK(D213,D207:D216))</f>
        <v>1</v>
      </c>
      <c r="F213" s="54" t="s">
        <v>191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53" t="str">
        <f ca="1">VLOOKUP(C213,E207:F216,2,0)</f>
        <v>Tourismus</v>
      </c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</row>
    <row r="214" spans="3:39" hidden="1" x14ac:dyDescent="0.25">
      <c r="C214" s="50">
        <v>8</v>
      </c>
      <c r="D214" s="51">
        <f ca="1">RAND()*C216</f>
        <v>5.4153474494539768</v>
      </c>
      <c r="E214" s="38" cm="1">
        <f t="array" aca="1" ref="E214" ca="1">INDEX(C207:C216,RANK(D214,D207:D216))</f>
        <v>6</v>
      </c>
      <c r="F214" s="54" t="s">
        <v>55</v>
      </c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53" t="str">
        <f ca="1">VLOOKUP(C214,E207:F216,2,0)</f>
        <v>kulinarischer Spezialitäten</v>
      </c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</row>
    <row r="215" spans="3:39" hidden="1" x14ac:dyDescent="0.25">
      <c r="C215" s="50">
        <v>9</v>
      </c>
      <c r="D215" s="51">
        <f ca="1">RAND()*C216</f>
        <v>6.2222087999079214</v>
      </c>
      <c r="E215" s="38" cm="1">
        <f t="array" aca="1" ref="E215" ca="1">INDEX(C207:C216,RANK(D215,D207:D216))</f>
        <v>4</v>
      </c>
      <c r="F215" s="54" t="s">
        <v>192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53" t="str">
        <f ca="1">VLOOKUP(C215,E207:F216,2,0)</f>
        <v>Industrie</v>
      </c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</row>
    <row r="216" spans="3:39" hidden="1" x14ac:dyDescent="0.25">
      <c r="C216" s="55">
        <v>10</v>
      </c>
      <c r="D216" s="51">
        <f ca="1">RAND()*C216</f>
        <v>5.8824487164914565</v>
      </c>
      <c r="E216" s="38">
        <f t="array" aca="1" ref="E216" ca="1">INDEX(C207:C216,RANK(D216,D207:D216))</f>
        <v>5</v>
      </c>
      <c r="F216" s="54" t="s">
        <v>193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53" t="str">
        <f ca="1">VLOOKUP(C216,E207:F216,2,0)</f>
        <v>Wälder</v>
      </c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</row>
    <row r="217" spans="3:39" hidden="1" x14ac:dyDescent="0.25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</row>
    <row r="218" spans="3:39" ht="15.75" hidden="1" thickBot="1" x14ac:dyDescent="0.3">
      <c r="C218" s="18"/>
      <c r="D218" s="18"/>
      <c r="E218" s="37"/>
      <c r="F218" s="37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49" t="s">
        <v>194</v>
      </c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</row>
    <row r="219" spans="3:39" hidden="1" x14ac:dyDescent="0.25">
      <c r="C219" s="50">
        <v>1</v>
      </c>
      <c r="D219" s="51">
        <f ca="1">RAND()*C242</f>
        <v>12.487951845983082</v>
      </c>
      <c r="E219" s="38" cm="1">
        <f t="array" aca="1" ref="E219" ca="1">INDEX(C219:C242,RANK(D219,D219:D242))</f>
        <v>16</v>
      </c>
      <c r="F219" s="52" t="s">
        <v>124</v>
      </c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53" t="str">
        <f ca="1">VLOOKUP(C219,E219:F242,2,0)</f>
        <v>Importen</v>
      </c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</row>
    <row r="220" spans="3:39" hidden="1" x14ac:dyDescent="0.25">
      <c r="C220" s="50">
        <v>2</v>
      </c>
      <c r="D220" s="51">
        <f ca="1">RAND()*C242</f>
        <v>20.779101408003477</v>
      </c>
      <c r="E220" s="38" cm="1">
        <f t="array" aca="1" ref="E220" ca="1">INDEX(C219:C242,RANK(D220,D219:D242))</f>
        <v>6</v>
      </c>
      <c r="F220" s="54" t="s">
        <v>170</v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53" t="str">
        <f ca="1">VLOOKUP(C220,E219:F242,2,0)</f>
        <v>Wert</v>
      </c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</row>
    <row r="221" spans="3:39" hidden="1" x14ac:dyDescent="0.25">
      <c r="C221" s="50">
        <v>3</v>
      </c>
      <c r="D221" s="51">
        <f ca="1">RAND()*C242</f>
        <v>13.382880921005256</v>
      </c>
      <c r="E221" s="38" cm="1">
        <f t="array" aca="1" ref="E221" ca="1">INDEX(C219:C242,RANK(D221,D219:D242))</f>
        <v>12</v>
      </c>
      <c r="F221" s="54" t="s">
        <v>146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53" t="str">
        <f ca="1">VLOOKUP(C221,E219:F242,2,0)</f>
        <v>abhängig</v>
      </c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</row>
    <row r="222" spans="3:39" hidden="1" x14ac:dyDescent="0.25">
      <c r="C222" s="50">
        <v>4</v>
      </c>
      <c r="D222" s="51">
        <f ca="1">RAND()*C242</f>
        <v>9.9931284044560371</v>
      </c>
      <c r="E222" s="38">
        <f t="array" aca="1" ref="E222" ca="1">INDEX(C219:C242,RANK(D222,D219:D242))</f>
        <v>18</v>
      </c>
      <c r="F222" s="54" t="s">
        <v>139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53" t="str">
        <f ca="1">VLOOKUP(C222,E219:F242,2,0)</f>
        <v>Milch</v>
      </c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</row>
    <row r="223" spans="3:39" hidden="1" x14ac:dyDescent="0.25">
      <c r="C223" s="50">
        <v>5</v>
      </c>
      <c r="D223" s="51">
        <f ca="1">RAND()*C242</f>
        <v>15.085972945714687</v>
      </c>
      <c r="E223" s="38">
        <f t="array" aca="1" ref="E223" ca="1">INDEX(C219:C242,RANK(D223,D219:D242))</f>
        <v>10</v>
      </c>
      <c r="F223" s="54" t="s">
        <v>148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53" t="str">
        <f ca="1">VLOOKUP(C223,E219:F242,2,0)</f>
        <v>Waldviertler Grauvieh</v>
      </c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</row>
    <row r="224" spans="3:39" hidden="1" x14ac:dyDescent="0.25">
      <c r="C224" s="50">
        <v>6</v>
      </c>
      <c r="D224" s="51">
        <f ca="1">RAND()*C242</f>
        <v>23.661175923098156</v>
      </c>
      <c r="E224" s="38">
        <f t="array" aca="1" ref="E224" ca="1">INDEX(C219:C242,RANK(D224,D219:D242))</f>
        <v>1</v>
      </c>
      <c r="F224" s="54" t="s">
        <v>143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53" t="str">
        <f ca="1">VLOOKUP(C224,E219:F242,2,0)</f>
        <v>erneuerbaren Energie</v>
      </c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</row>
    <row r="225" spans="3:39" hidden="1" x14ac:dyDescent="0.25">
      <c r="C225" s="50">
        <v>7</v>
      </c>
      <c r="D225" s="51">
        <f ca="1">RAND()*C242</f>
        <v>13.276896734252187</v>
      </c>
      <c r="E225" s="38">
        <f t="array" aca="1" ref="E225" ca="1">INDEX(C219:C242,RANK(D225,D219:D242))</f>
        <v>14</v>
      </c>
      <c r="F225" s="54" t="s">
        <v>153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53" t="str">
        <f ca="1">VLOOKUP(C225,E219:F242,2,0)</f>
        <v>Schlägler Roggen</v>
      </c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</row>
    <row r="226" spans="3:39" hidden="1" x14ac:dyDescent="0.25">
      <c r="C226" s="50">
        <v>8</v>
      </c>
      <c r="D226" s="51">
        <f ca="1">RAND()*C242</f>
        <v>10.707980143788564</v>
      </c>
      <c r="E226" s="38">
        <f t="array" aca="1" ref="E226" ca="1">INDEX(C219:C242,RANK(D226,D219:D242))</f>
        <v>17</v>
      </c>
      <c r="F226" s="54" t="s">
        <v>136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53" t="str">
        <f ca="1">VLOOKUP(C226,E219:F242,2,0)</f>
        <v>unabhängig</v>
      </c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</row>
    <row r="227" spans="3:39" hidden="1" x14ac:dyDescent="0.25">
      <c r="C227" s="50">
        <v>9</v>
      </c>
      <c r="D227" s="51">
        <f ca="1">RAND()*C242</f>
        <v>21.048654350734154</v>
      </c>
      <c r="E227" s="38">
        <f t="array" aca="1" ref="E227" ca="1">INDEX(C219:C242,RANK(D227,D219:D242))</f>
        <v>4</v>
      </c>
      <c r="F227" s="54" t="s">
        <v>147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53" t="str">
        <f ca="1">VLOOKUP(C227,E219:F242,2,0)</f>
        <v>umweltgerechte</v>
      </c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</row>
    <row r="228" spans="3:39" hidden="1" x14ac:dyDescent="0.25">
      <c r="C228" s="50">
        <v>10</v>
      </c>
      <c r="D228" s="51">
        <f ca="1">RAND()*C242</f>
        <v>9.2646873595937329</v>
      </c>
      <c r="E228" s="38">
        <f t="array" aca="1" ref="E228" ca="1">INDEX(C219:C242,RANK(D228,D219:D242))</f>
        <v>20</v>
      </c>
      <c r="F228" s="54" t="s">
        <v>158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53" t="str">
        <f ca="1">VLOOKUP(C228,E219:F242,2,0)</f>
        <v>Getreide</v>
      </c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</row>
    <row r="229" spans="3:39" hidden="1" x14ac:dyDescent="0.25">
      <c r="C229" s="50">
        <v>11</v>
      </c>
      <c r="D229" s="51">
        <f ca="1">RAND()*C242</f>
        <v>7.3175296133232131</v>
      </c>
      <c r="E229" s="38">
        <f t="array" aca="1" ref="E229" ca="1">INDEX(C219:C242,RANK(D229,D219:D242))</f>
        <v>21</v>
      </c>
      <c r="F229" s="54" t="s">
        <v>134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53" t="str">
        <f ca="1">VLOOKUP(C229,E219:F242,2,0)</f>
        <v>Versorgung</v>
      </c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</row>
    <row r="230" spans="3:39" hidden="1" x14ac:dyDescent="0.25">
      <c r="C230" s="50">
        <v>12</v>
      </c>
      <c r="D230" s="51">
        <f ca="1">RAND()*C242</f>
        <v>4.1460317976113163</v>
      </c>
      <c r="E230" s="38">
        <f t="array" aca="1" ref="E230" ca="1">INDEX(C219:C242,RANK(D230,D219:D242))</f>
        <v>23</v>
      </c>
      <c r="F230" s="54" t="s">
        <v>137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53" t="str">
        <f ca="1">VLOOKUP(C230,E219:F242,2,0)</f>
        <v>Fleisch</v>
      </c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</row>
    <row r="231" spans="3:39" hidden="1" x14ac:dyDescent="0.25">
      <c r="C231" s="50">
        <v>13</v>
      </c>
      <c r="D231" s="51">
        <f ca="1">RAND()*C242</f>
        <v>18.242058363447466</v>
      </c>
      <c r="E231" s="38">
        <f t="array" aca="1" ref="E231" ca="1">INDEX(C219:C242,RANK(D231,D219:D242))</f>
        <v>7</v>
      </c>
      <c r="F231" s="54" t="s">
        <v>160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53" t="str">
        <f ca="1">VLOOKUP(C231,E219:F242,2,0)</f>
        <v>Zuckerrüben</v>
      </c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</row>
    <row r="232" spans="3:39" hidden="1" x14ac:dyDescent="0.25">
      <c r="C232" s="50">
        <v>14</v>
      </c>
      <c r="D232" s="51">
        <f ca="1">RAND()*C242</f>
        <v>12.641506318266918</v>
      </c>
      <c r="E232" s="38">
        <f t="array" aca="1" ref="E232" ca="1">INDEX(C219:C242,RANK(D232,D219:D242))</f>
        <v>15</v>
      </c>
      <c r="F232" s="54" t="s">
        <v>156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53" t="str">
        <f ca="1">VLOOKUP(C232,E219:F242,2,0)</f>
        <v>Kyoto Klimaschutzziele</v>
      </c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</row>
    <row r="233" spans="3:39" hidden="1" x14ac:dyDescent="0.25">
      <c r="C233" s="50">
        <v>15</v>
      </c>
      <c r="D233" s="51">
        <f ca="1">RAND()*C242</f>
        <v>15.126846517737487</v>
      </c>
      <c r="E233" s="38" cm="1">
        <f t="array" aca="1" ref="E233" ca="1">INDEX(C219:C242,RANK(D233,D219:D242))</f>
        <v>9</v>
      </c>
      <c r="F233" s="54" t="s">
        <v>135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53" t="str">
        <f ca="1">VLOOKUP(C233,E219:F242,2,0)</f>
        <v>Transportwege</v>
      </c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</row>
    <row r="234" spans="3:39" hidden="1" x14ac:dyDescent="0.25">
      <c r="C234" s="50">
        <v>16</v>
      </c>
      <c r="D234" s="51">
        <f ca="1">RAND()*C242</f>
        <v>16.96005119874793</v>
      </c>
      <c r="E234" s="38" cm="1">
        <f t="array" aca="1" ref="E234" ca="1">INDEX(C219:C242,RANK(D234,D219:D242))</f>
        <v>8</v>
      </c>
      <c r="F234" s="54" t="s">
        <v>142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53" t="str">
        <f ca="1">VLOOKUP(C234,E219:F242,2,0)</f>
        <v>AMA-Gütesiegel</v>
      </c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</row>
    <row r="235" spans="3:39" hidden="1" x14ac:dyDescent="0.25">
      <c r="C235" s="50">
        <v>17</v>
      </c>
      <c r="D235" s="51">
        <f ca="1">RAND()*C242</f>
        <v>14.844676185346719</v>
      </c>
      <c r="E235" s="38" cm="1">
        <f t="array" aca="1" ref="E235" ca="1">INDEX(C219:C242,RANK(D235,D219:D242))</f>
        <v>11</v>
      </c>
      <c r="F235" s="54" t="s">
        <v>155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53" t="str">
        <f ca="1">VLOOKUP(C235,E219:F242,2,0)</f>
        <v>Landwirtschaft</v>
      </c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</row>
    <row r="236" spans="3:39" hidden="1" x14ac:dyDescent="0.25">
      <c r="C236" s="50">
        <v>18</v>
      </c>
      <c r="D236" s="51">
        <f ca="1">RAND()*C242</f>
        <v>20.999380615281567</v>
      </c>
      <c r="E236" s="38" cm="1">
        <f t="array" aca="1" ref="E236" ca="1">INDEX(C219:C242,RANK(D236,D219:D242))</f>
        <v>5</v>
      </c>
      <c r="F236" s="54" t="s">
        <v>159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53" t="str">
        <f ca="1">VLOOKUP(C236,E219:F242,2,0)</f>
        <v>gentechnikfreie</v>
      </c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</row>
    <row r="237" spans="3:39" hidden="1" x14ac:dyDescent="0.25">
      <c r="C237" s="50">
        <v>19</v>
      </c>
      <c r="D237" s="51">
        <f ca="1">RAND()*C242</f>
        <v>23.372806182406148</v>
      </c>
      <c r="E237" s="38" cm="1">
        <f t="array" aca="1" ref="E237" ca="1">INDEX(C219:C242,RANK(D237,D219:D242))</f>
        <v>2</v>
      </c>
      <c r="F237" s="54" t="s">
        <v>157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53" t="str">
        <f ca="1">VLOOKUP(C237,E219:F242,2,0)</f>
        <v>Entsorgung</v>
      </c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</row>
    <row r="238" spans="3:39" hidden="1" x14ac:dyDescent="0.25">
      <c r="C238" s="50">
        <v>20</v>
      </c>
      <c r="D238" s="51">
        <f ca="1">RAND()*C242</f>
        <v>13.375883412666628</v>
      </c>
      <c r="E238" s="38" cm="1">
        <f t="array" aca="1" ref="E238" ca="1">INDEX(C219:C242,RANK(D238,D219:D242))</f>
        <v>13</v>
      </c>
      <c r="F238" s="54" t="s">
        <v>195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53" t="str">
        <f ca="1">VLOOKUP(C238,E219:F242,2,0)</f>
        <v>Murbodner Rind</v>
      </c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</row>
    <row r="239" spans="3:39" hidden="1" x14ac:dyDescent="0.25">
      <c r="C239" s="50">
        <v>21</v>
      </c>
      <c r="D239" s="51">
        <f ca="1">RAND()*C242</f>
        <v>3.4624891930121757</v>
      </c>
      <c r="E239" s="38" cm="1">
        <f t="array" aca="1" ref="E239" ca="1">INDEX(C219:C242,RANK(D239,D219:D242))</f>
        <v>24</v>
      </c>
      <c r="F239" s="54" t="s">
        <v>196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53" t="str">
        <f ca="1">VLOOKUP(C239,E219:F242,2,0)</f>
        <v>österreichischen</v>
      </c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</row>
    <row r="240" spans="3:39" hidden="1" x14ac:dyDescent="0.25">
      <c r="C240" s="50">
        <v>22</v>
      </c>
      <c r="D240" s="51">
        <f ca="1">RAND()*C242</f>
        <v>21.993749094425137</v>
      </c>
      <c r="E240" s="38" cm="1">
        <f t="array" aca="1" ref="E240" ca="1">INDEX(C219:C242,RANK(D240,D219:D242))</f>
        <v>3</v>
      </c>
      <c r="F240" s="54" t="s">
        <v>197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53" t="str">
        <f ca="1">VLOOKUP(C240,E219:F242,2,0)</f>
        <v>Schlägler Gerste</v>
      </c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</row>
    <row r="241" spans="3:39" hidden="1" x14ac:dyDescent="0.25">
      <c r="C241" s="50">
        <v>23</v>
      </c>
      <c r="D241" s="51">
        <f ca="1">RAND()*C242</f>
        <v>9.4612757569612356</v>
      </c>
      <c r="E241" s="38" cm="1">
        <f t="array" aca="1" ref="E241" ca="1">INDEX(C219:C242,RANK(D241,D219:D242))</f>
        <v>19</v>
      </c>
      <c r="F241" s="54" t="s">
        <v>198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53" t="str">
        <f ca="1">VLOOKUP(C241,E219:F242,2,0)</f>
        <v>Programm</v>
      </c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</row>
    <row r="242" spans="3:39" hidden="1" x14ac:dyDescent="0.25">
      <c r="C242" s="55">
        <v>24</v>
      </c>
      <c r="D242" s="51">
        <f ca="1">RAND()*C242</f>
        <v>6.9221473322224965</v>
      </c>
      <c r="E242" s="38" cm="1">
        <f t="array" aca="1" ref="E242" ca="1">INDEX(C219:C242,RANK(D242,D219:D242))</f>
        <v>22</v>
      </c>
      <c r="F242" s="54" t="s">
        <v>199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53" t="str">
        <f ca="1">VLOOKUP(C242,E219:F242,2,0)</f>
        <v>Exporten</v>
      </c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</row>
    <row r="243" spans="3:39" hidden="1" x14ac:dyDescent="0.25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</row>
    <row r="244" spans="3:39" hidden="1" x14ac:dyDescent="0.25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</row>
    <row r="245" spans="3:39" hidden="1" x14ac:dyDescent="0.25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</row>
    <row r="246" spans="3:39" hidden="1" x14ac:dyDescent="0.25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</row>
    <row r="247" spans="3:39" hidden="1" x14ac:dyDescent="0.25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</row>
    <row r="248" spans="3:39" hidden="1" x14ac:dyDescent="0.25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</row>
    <row r="249" spans="3:39" hidden="1" x14ac:dyDescent="0.25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</row>
    <row r="250" spans="3:39" hidden="1" x14ac:dyDescent="0.25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</row>
    <row r="251" spans="3:39" hidden="1" x14ac:dyDescent="0.25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</row>
    <row r="252" spans="3:39" hidden="1" x14ac:dyDescent="0.25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</row>
    <row r="253" spans="3:39" hidden="1" x14ac:dyDescent="0.25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</row>
    <row r="254" spans="3:39" hidden="1" x14ac:dyDescent="0.25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</row>
    <row r="255" spans="3:39" hidden="1" x14ac:dyDescent="0.25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</row>
    <row r="256" spans="3:39" hidden="1" x14ac:dyDescent="0.25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</row>
    <row r="257" spans="3:39" hidden="1" x14ac:dyDescent="0.25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</row>
    <row r="258" spans="3:39" hidden="1" x14ac:dyDescent="0.25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</row>
    <row r="259" spans="3:39" hidden="1" x14ac:dyDescent="0.25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</row>
    <row r="260" spans="3:39" hidden="1" x14ac:dyDescent="0.25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</row>
    <row r="261" spans="3:39" hidden="1" x14ac:dyDescent="0.25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</row>
    <row r="262" spans="3:39" hidden="1" x14ac:dyDescent="0.25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</row>
    <row r="263" spans="3:39" hidden="1" x14ac:dyDescent="0.25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</row>
    <row r="264" spans="3:39" hidden="1" x14ac:dyDescent="0.25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</row>
    <row r="265" spans="3:39" hidden="1" x14ac:dyDescent="0.25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</row>
    <row r="266" spans="3:39" hidden="1" x14ac:dyDescent="0.25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</row>
    <row r="267" spans="3:39" hidden="1" x14ac:dyDescent="0.25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</row>
    <row r="268" spans="3:39" hidden="1" x14ac:dyDescent="0.25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</row>
    <row r="269" spans="3:39" hidden="1" x14ac:dyDescent="0.25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</row>
    <row r="270" spans="3:39" hidden="1" x14ac:dyDescent="0.25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</row>
    <row r="271" spans="3:39" hidden="1" x14ac:dyDescent="0.25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</row>
    <row r="272" spans="3:39" hidden="1" x14ac:dyDescent="0.25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</row>
    <row r="273" spans="3:39" hidden="1" x14ac:dyDescent="0.25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</row>
    <row r="274" spans="3:39" hidden="1" x14ac:dyDescent="0.25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</row>
    <row r="275" spans="3:39" hidden="1" x14ac:dyDescent="0.25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</row>
    <row r="276" spans="3:39" hidden="1" x14ac:dyDescent="0.25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</row>
    <row r="277" spans="3:39" hidden="1" x14ac:dyDescent="0.25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</row>
    <row r="278" spans="3:39" hidden="1" x14ac:dyDescent="0.25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</row>
    <row r="279" spans="3:39" hidden="1" x14ac:dyDescent="0.25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</row>
    <row r="280" spans="3:39" hidden="1" x14ac:dyDescent="0.25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</row>
    <row r="281" spans="3:39" hidden="1" x14ac:dyDescent="0.25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</row>
    <row r="282" spans="3:39" hidden="1" x14ac:dyDescent="0.25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</row>
    <row r="283" spans="3:39" hidden="1" x14ac:dyDescent="0.25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</row>
    <row r="284" spans="3:39" hidden="1" x14ac:dyDescent="0.25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</row>
    <row r="285" spans="3:39" hidden="1" x14ac:dyDescent="0.25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</row>
    <row r="286" spans="3:39" hidden="1" x14ac:dyDescent="0.25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</row>
    <row r="287" spans="3:39" hidden="1" x14ac:dyDescent="0.25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</row>
    <row r="288" spans="3:39" hidden="1" x14ac:dyDescent="0.25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</row>
    <row r="289" spans="3:39" hidden="1" x14ac:dyDescent="0.25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</row>
    <row r="290" spans="3:39" hidden="1" x14ac:dyDescent="0.25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</row>
    <row r="291" spans="3:39" hidden="1" x14ac:dyDescent="0.25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</row>
    <row r="292" spans="3:39" hidden="1" x14ac:dyDescent="0.25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</row>
    <row r="293" spans="3:39" hidden="1" x14ac:dyDescent="0.25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</row>
    <row r="294" spans="3:39" hidden="1" x14ac:dyDescent="0.25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</row>
    <row r="295" spans="3:39" hidden="1" x14ac:dyDescent="0.25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</row>
    <row r="296" spans="3:39" hidden="1" x14ac:dyDescent="0.25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</row>
    <row r="297" spans="3:39" hidden="1" x14ac:dyDescent="0.25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</row>
    <row r="298" spans="3:39" hidden="1" x14ac:dyDescent="0.25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</row>
    <row r="299" spans="3:39" hidden="1" x14ac:dyDescent="0.25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</row>
    <row r="300" spans="3:39" hidden="1" x14ac:dyDescent="0.25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</row>
    <row r="301" spans="3:39" hidden="1" x14ac:dyDescent="0.25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</row>
    <row r="302" spans="3:39" hidden="1" x14ac:dyDescent="0.25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</row>
    <row r="303" spans="3:39" hidden="1" x14ac:dyDescent="0.25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</row>
    <row r="304" spans="3:39" hidden="1" x14ac:dyDescent="0.25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</row>
    <row r="305" spans="3:39" hidden="1" x14ac:dyDescent="0.25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</row>
    <row r="306" spans="3:39" hidden="1" x14ac:dyDescent="0.25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</row>
    <row r="307" spans="3:39" hidden="1" x14ac:dyDescent="0.25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</row>
    <row r="308" spans="3:39" hidden="1" x14ac:dyDescent="0.25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</row>
    <row r="309" spans="3:39" hidden="1" x14ac:dyDescent="0.25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</row>
    <row r="310" spans="3:39" hidden="1" x14ac:dyDescent="0.25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</row>
    <row r="311" spans="3:39" hidden="1" x14ac:dyDescent="0.25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</row>
    <row r="312" spans="3:39" hidden="1" x14ac:dyDescent="0.25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</row>
    <row r="313" spans="3:39" hidden="1" x14ac:dyDescent="0.25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</row>
    <row r="314" spans="3:39" hidden="1" x14ac:dyDescent="0.25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</row>
    <row r="315" spans="3:39" hidden="1" x14ac:dyDescent="0.25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</row>
    <row r="316" spans="3:39" hidden="1" x14ac:dyDescent="0.25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</row>
    <row r="317" spans="3:39" hidden="1" x14ac:dyDescent="0.25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</row>
    <row r="318" spans="3:39" hidden="1" x14ac:dyDescent="0.25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</row>
    <row r="319" spans="3:39" hidden="1" x14ac:dyDescent="0.25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</row>
    <row r="320" spans="3:39" hidden="1" x14ac:dyDescent="0.25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</row>
    <row r="321" spans="3:39" hidden="1" x14ac:dyDescent="0.25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</row>
    <row r="322" spans="3:39" hidden="1" x14ac:dyDescent="0.25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</row>
    <row r="323" spans="3:39" hidden="1" x14ac:dyDescent="0.25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</row>
    <row r="324" spans="3:39" hidden="1" x14ac:dyDescent="0.25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</row>
    <row r="325" spans="3:39" hidden="1" x14ac:dyDescent="0.25"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</row>
    <row r="326" spans="3:39" hidden="1" x14ac:dyDescent="0.25"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</row>
    <row r="327" spans="3:39" hidden="1" x14ac:dyDescent="0.25"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</row>
    <row r="328" spans="3:39" hidden="1" x14ac:dyDescent="0.25"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</row>
    <row r="329" spans="3:39" hidden="1" x14ac:dyDescent="0.25"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</row>
    <row r="330" spans="3:39" hidden="1" x14ac:dyDescent="0.25"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</row>
    <row r="331" spans="3:39" hidden="1" x14ac:dyDescent="0.25"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</row>
    <row r="332" spans="3:39" hidden="1" x14ac:dyDescent="0.25"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</row>
    <row r="333" spans="3:39" hidden="1" x14ac:dyDescent="0.25"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</row>
    <row r="334" spans="3:39" hidden="1" x14ac:dyDescent="0.25"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</row>
    <row r="335" spans="3:39" hidden="1" x14ac:dyDescent="0.25"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</row>
    <row r="336" spans="3:39" hidden="1" x14ac:dyDescent="0.25"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</row>
    <row r="337" spans="3:39" hidden="1" x14ac:dyDescent="0.25"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</row>
    <row r="338" spans="3:39" hidden="1" x14ac:dyDescent="0.25"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</row>
    <row r="339" spans="3:39" hidden="1" x14ac:dyDescent="0.25"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</row>
    <row r="340" spans="3:39" hidden="1" x14ac:dyDescent="0.25"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</row>
    <row r="341" spans="3:39" hidden="1" x14ac:dyDescent="0.25"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</row>
    <row r="342" spans="3:39" hidden="1" x14ac:dyDescent="0.25"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</row>
  </sheetData>
  <sheetProtection algorithmName="SHA-512" hashValue="er2/eYC23gGMpaMEnFa9Vj9L7d8hYsBHxzT+rVaemtaNrJd58sS74J4vy/e6PnCk64cBXBuhxBlto8bSSWvDbA==" saltValue="fMtGdePDOmR4oZHZslBWqA==" spinCount="100000" sheet="1" objects="1" scenarios="1" selectLockedCells="1"/>
  <mergeCells count="85">
    <mergeCell ref="AO3:AQ3"/>
    <mergeCell ref="V11:AG11"/>
    <mergeCell ref="H13:S13"/>
    <mergeCell ref="D14:O14"/>
    <mergeCell ref="D15:O15"/>
    <mergeCell ref="D7:AM7"/>
    <mergeCell ref="K10:V10"/>
    <mergeCell ref="AI8:AM8"/>
    <mergeCell ref="C3:AM3"/>
    <mergeCell ref="D118:AM118"/>
    <mergeCell ref="P120:T120"/>
    <mergeCell ref="D119:H119"/>
    <mergeCell ref="D155:O155"/>
    <mergeCell ref="D72:AM72"/>
    <mergeCell ref="U141:Y141"/>
    <mergeCell ref="U140:Y140"/>
    <mergeCell ref="U139:Y139"/>
    <mergeCell ref="D136:H136"/>
    <mergeCell ref="M135:Q135"/>
    <mergeCell ref="F135:J135"/>
    <mergeCell ref="U147:Y147"/>
    <mergeCell ref="U145:Y145"/>
    <mergeCell ref="U144:Y144"/>
    <mergeCell ref="U143:Y143"/>
    <mergeCell ref="U142:Y142"/>
    <mergeCell ref="R166:V166"/>
    <mergeCell ref="Z161:AD161"/>
    <mergeCell ref="D161:H161"/>
    <mergeCell ref="U148:Y148"/>
    <mergeCell ref="D164:O164"/>
    <mergeCell ref="D165:O165"/>
    <mergeCell ref="D158:O158"/>
    <mergeCell ref="D163:O163"/>
    <mergeCell ref="S60:W60"/>
    <mergeCell ref="F56:J56"/>
    <mergeCell ref="Z56:AD56"/>
    <mergeCell ref="Z55:AD55"/>
    <mergeCell ref="AE33:AI33"/>
    <mergeCell ref="D33:H33"/>
    <mergeCell ref="N67:R67"/>
    <mergeCell ref="Q65:U65"/>
    <mergeCell ref="D64:H64"/>
    <mergeCell ref="L62:P62"/>
    <mergeCell ref="K61:O61"/>
    <mergeCell ref="AF121:AJ121"/>
    <mergeCell ref="E123:P123"/>
    <mergeCell ref="E124:P124"/>
    <mergeCell ref="D156:O156"/>
    <mergeCell ref="D157:O157"/>
    <mergeCell ref="K121:O121"/>
    <mergeCell ref="E125:P125"/>
    <mergeCell ref="E126:P126"/>
    <mergeCell ref="K134:O134"/>
    <mergeCell ref="D134:H134"/>
    <mergeCell ref="L130:P130"/>
    <mergeCell ref="E151:P151"/>
    <mergeCell ref="E152:P152"/>
    <mergeCell ref="E153:P153"/>
    <mergeCell ref="AI100:AM100"/>
    <mergeCell ref="V101:Z101"/>
    <mergeCell ref="S73:AD73"/>
    <mergeCell ref="T74:X74"/>
    <mergeCell ref="D75:H75"/>
    <mergeCell ref="W75:AA75"/>
    <mergeCell ref="F77:J77"/>
    <mergeCell ref="G78:K78"/>
    <mergeCell ref="S78:W78"/>
    <mergeCell ref="D79:O79"/>
    <mergeCell ref="D82:O82"/>
    <mergeCell ref="D81:O81"/>
    <mergeCell ref="D80:O80"/>
    <mergeCell ref="E111:P111"/>
    <mergeCell ref="L116:W116"/>
    <mergeCell ref="M83:X83"/>
    <mergeCell ref="D89:O89"/>
    <mergeCell ref="D90:O90"/>
    <mergeCell ref="E92:P92"/>
    <mergeCell ref="E93:P93"/>
    <mergeCell ref="E94:P94"/>
    <mergeCell ref="Q99:AB99"/>
    <mergeCell ref="V102:AG102"/>
    <mergeCell ref="P103:AA103"/>
    <mergeCell ref="R104:AC104"/>
    <mergeCell ref="E109:P109"/>
    <mergeCell ref="E110:P110"/>
  </mergeCells>
  <conditionalFormatting sqref="F181:F204 F207:F216 F219:F242">
    <cfRule type="expression" dxfId="2" priority="6">
      <formula>_xlfn.ISFORMULA($F181)=TRUE</formula>
    </cfRule>
  </conditionalFormatting>
  <conditionalFormatting sqref="AO3">
    <cfRule type="cellIs" dxfId="1" priority="2" stopIfTrue="1" operator="equal">
      <formula>"Anzeigen!"</formula>
    </cfRule>
  </conditionalFormatting>
  <conditionalFormatting sqref="AO7:AQ168 C169:AQ169">
    <cfRule type="expression" dxfId="0" priority="1">
      <formula>AND($AO$3="Nicht anzeigen!",$AO$175&lt;&gt;$AQ$175)</formula>
    </cfRule>
  </conditionalFormatting>
  <dataValidations count="4">
    <dataValidation type="list" allowBlank="1" showInputMessage="1" showErrorMessage="1" sqref="E123:P126 E151:P153 D155:O158 D163:O165">
      <formula1>AntwortenÖL_1</formula1>
    </dataValidation>
    <dataValidation type="list" allowBlank="1" showInputMessage="1" showErrorMessage="1" sqref="V11:AG11 H13:S13 D14:O15">
      <formula1>AntwortenÖL_2</formula1>
    </dataValidation>
    <dataValidation type="list" allowBlank="1" showInputMessage="1" showErrorMessage="1" sqref="S73:AD73 D79:O82 M83:X83 D89:O90 E92:P94 Q99:AB99 V102:AG102 P103:AA103 R104:AC104 E109:P111 L116:W116">
      <formula1>AntwortenÖL_3</formula1>
    </dataValidation>
    <dataValidation type="list" allowBlank="1" showInputMessage="1" showErrorMessage="1" sqref="AO3">
      <formula1>"Anzeigen!, Nicht anzeigen!"</formula1>
    </dataValidation>
  </dataValidations>
  <pageMargins left="0.19685039370078741" right="0.19685039370078741" top="1.1811023622047245" bottom="0.59055118110236227" header="0.39370078740157483" footer="0.39370078740157483"/>
  <pageSetup paperSize="9" scale="80" orientation="portrait" blackAndWhite="1" r:id="rId1"/>
  <headerFooter>
    <oddHeader>&amp;L&amp;G</oddHeader>
    <oddFooter>&amp;R&amp;"+,Standard"&amp;8Seite &amp;P</oddFooter>
  </headerFooter>
  <rowBreaks count="3" manualBreakCount="3">
    <brk id="159" max="42" man="1"/>
    <brk id="31" max="42" man="1"/>
    <brk id="82" max="42" man="1"/>
  </row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59</vt:i4>
      </vt:variant>
    </vt:vector>
  </HeadingPairs>
  <TitlesOfParts>
    <vt:vector size="60" baseType="lpstr">
      <vt:lpstr>Antworten</vt:lpstr>
      <vt:lpstr>AntwortenÖL_1</vt:lpstr>
      <vt:lpstr>AntwortenÖL_2</vt:lpstr>
      <vt:lpstr>AntwortenÖL_3</vt:lpstr>
      <vt:lpstr>D_NAME</vt:lpstr>
      <vt:lpstr>Antworten!Druckbereich</vt:lpstr>
      <vt:lpstr>Antworten!EK</vt:lpstr>
      <vt:lpstr>FB_1</vt:lpstr>
      <vt:lpstr>KNR</vt:lpstr>
      <vt:lpstr>L_KNR</vt:lpstr>
      <vt:lpstr>NACHNAME_Vorname</vt:lpstr>
      <vt:lpstr>S_NAME</vt:lpstr>
      <vt:lpstr>SNAME</vt:lpstr>
      <vt:lpstr>SPI_gPKTE</vt:lpstr>
      <vt:lpstr>SPI_KOMP</vt:lpstr>
      <vt:lpstr>SPI_mPKTE</vt:lpstr>
      <vt:lpstr>Antworten!Text1</vt:lpstr>
      <vt:lpstr>Antworten!Text11</vt:lpstr>
      <vt:lpstr>Antworten!Text13</vt:lpstr>
      <vt:lpstr>Antworten!Text14</vt:lpstr>
      <vt:lpstr>Antworten!Text15</vt:lpstr>
      <vt:lpstr>Antworten!Text16</vt:lpstr>
      <vt:lpstr>Antworten!Text17</vt:lpstr>
      <vt:lpstr>Antworten!Text18</vt:lpstr>
      <vt:lpstr>Antworten!Text19</vt:lpstr>
      <vt:lpstr>Antworten!Text2</vt:lpstr>
      <vt:lpstr>Antworten!Text20</vt:lpstr>
      <vt:lpstr>Antworten!Text29</vt:lpstr>
      <vt:lpstr>Antworten!Text30</vt:lpstr>
      <vt:lpstr>Antworten!Text34</vt:lpstr>
      <vt:lpstr>Antworten!Text35</vt:lpstr>
      <vt:lpstr>Antworten!Text36</vt:lpstr>
      <vt:lpstr>Antworten!Text37</vt:lpstr>
      <vt:lpstr>Antworten!Text38</vt:lpstr>
      <vt:lpstr>Antworten!Text4</vt:lpstr>
      <vt:lpstr>Antworten!Text41</vt:lpstr>
      <vt:lpstr>Antworten!Text42</vt:lpstr>
      <vt:lpstr>Antworten!Text43</vt:lpstr>
      <vt:lpstr>Antworten!Text44</vt:lpstr>
      <vt:lpstr>Antworten!Text46</vt:lpstr>
      <vt:lpstr>Antworten!Text47</vt:lpstr>
      <vt:lpstr>Antworten!Text50</vt:lpstr>
      <vt:lpstr>Antworten!Text51</vt:lpstr>
      <vt:lpstr>Antworten!Text52</vt:lpstr>
      <vt:lpstr>Antworten!Text53</vt:lpstr>
      <vt:lpstr>Antworten!Text54</vt:lpstr>
      <vt:lpstr>Antworten!Text55</vt:lpstr>
      <vt:lpstr>Antworten!Text56</vt:lpstr>
      <vt:lpstr>Antworten!Text57</vt:lpstr>
      <vt:lpstr>Antworten!Text58</vt:lpstr>
      <vt:lpstr>Antworten!Text59</vt:lpstr>
      <vt:lpstr>Antworten!Text60</vt:lpstr>
      <vt:lpstr>Antworten!Text61</vt:lpstr>
      <vt:lpstr>Antworten!Text66</vt:lpstr>
      <vt:lpstr>Antworten!Text67</vt:lpstr>
      <vt:lpstr>Antworten!Text69</vt:lpstr>
      <vt:lpstr>Antworten!Text70</vt:lpstr>
      <vt:lpstr>Antworten!Text75</vt:lpstr>
      <vt:lpstr>Antworten!Text9</vt:lpstr>
      <vt:lpstr>Antworten!XYZ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Harasleben Wolfgang</dc:creator>
  <cp:lastModifiedBy>Harasleben Wolfgang</cp:lastModifiedBy>
  <cp:lastPrinted>2023-09-30T08:15:40Z</cp:lastPrinted>
  <dcterms:created xsi:type="dcterms:W3CDTF">2023-09-28T11:30:48Z</dcterms:created>
  <dcterms:modified xsi:type="dcterms:W3CDTF">2023-10-11T14:44:03Z</dcterms:modified>
</cp:coreProperties>
</file>